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fileSharing userName="Campbell, Gail FLNR:EX" algorithmName="SHA-512" hashValue="dHogkfEDr0t/VyHqIPsjoiUMRIYukRjeR5HGWSKYwTfRU2Huo8tgAS//G0xVhKPt+wgqfHfgXszrADMcCAQM7g==" saltValue="n+xPMXh8fZLLj4GxRMGRag==" spinCount="100000"/>
  <workbookPr/>
  <mc:AlternateContent xmlns:mc="http://schemas.openxmlformats.org/markup-compatibility/2006">
    <mc:Choice Requires="x15">
      <x15ac:absPath xmlns:x15ac="http://schemas.microsoft.com/office/spreadsheetml/2010/11/ac" url="W:\TSK\external\!publish\PatchSeral\Kalum\2021\Tables\"/>
    </mc:Choice>
  </mc:AlternateContent>
  <xr:revisionPtr revIDLastSave="0" documentId="8_{82E202EE-3A52-419C-A425-1FCC70BCC867}" xr6:coauthVersionLast="45" xr6:coauthVersionMax="45" xr10:uidLastSave="{00000000-0000-0000-0000-000000000000}"/>
  <bookViews>
    <workbookView xWindow="31215" yWindow="2925" windowWidth="21600" windowHeight="11160" xr2:uid="{00000000-000D-0000-FFFF-FFFF00000000}"/>
  </bookViews>
  <sheets>
    <sheet name="Patch Redflag by LU" sheetId="1" r:id="rId1"/>
  </sheets>
  <definedNames>
    <definedName name="_xlnm._FilterDatabase" localSheetId="0" hidden="1">'Patch Redflag by LU'!$A$2:$N$2</definedName>
    <definedName name="_xlnm.Print_Titles" localSheetId="0">'Patch Redflag by LU'!$2:$2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45" i="1" l="1"/>
  <c r="I191" i="1"/>
  <c r="F236" i="1"/>
  <c r="I120" i="1"/>
  <c r="F245" i="1"/>
  <c r="F191" i="1"/>
  <c r="F120" i="1"/>
  <c r="I71" i="1"/>
  <c r="F71" i="1"/>
  <c r="F97" i="1" l="1"/>
  <c r="F113" i="1"/>
  <c r="F149" i="1"/>
  <c r="K263" i="1" l="1"/>
  <c r="K262" i="1"/>
  <c r="K261" i="1"/>
  <c r="K260" i="1"/>
  <c r="L260" i="1" s="1"/>
  <c r="K259" i="1"/>
  <c r="K258" i="1"/>
  <c r="L258" i="1" s="1"/>
  <c r="K257" i="1"/>
  <c r="K256" i="1"/>
  <c r="L256" i="1" s="1"/>
  <c r="K255" i="1"/>
  <c r="K254" i="1"/>
  <c r="L254" i="1" s="1"/>
  <c r="K253" i="1"/>
  <c r="K252" i="1"/>
  <c r="L252" i="1" s="1"/>
  <c r="K251" i="1"/>
  <c r="K250" i="1"/>
  <c r="L250" i="1" s="1"/>
  <c r="K249" i="1"/>
  <c r="K248" i="1"/>
  <c r="K247" i="1"/>
  <c r="K246" i="1"/>
  <c r="L246" i="1" s="1"/>
  <c r="K245" i="1"/>
  <c r="K244" i="1"/>
  <c r="L244" i="1" s="1"/>
  <c r="K243" i="1"/>
  <c r="K242" i="1"/>
  <c r="L242" i="1" s="1"/>
  <c r="K241" i="1"/>
  <c r="K240" i="1"/>
  <c r="L240" i="1" s="1"/>
  <c r="K239" i="1"/>
  <c r="K237" i="1"/>
  <c r="K236" i="1"/>
  <c r="L236" i="1" s="1"/>
  <c r="K235" i="1"/>
  <c r="K234" i="1"/>
  <c r="K233" i="1"/>
  <c r="K232" i="1"/>
  <c r="K231" i="1"/>
  <c r="M231" i="1" s="1"/>
  <c r="N231" i="1" s="1"/>
  <c r="K230" i="1"/>
  <c r="L230" i="1" s="1"/>
  <c r="K229" i="1"/>
  <c r="K228" i="1"/>
  <c r="K227" i="1"/>
  <c r="L227" i="1" s="1"/>
  <c r="K226" i="1"/>
  <c r="L226" i="1" s="1"/>
  <c r="M226" i="1" s="1"/>
  <c r="N226" i="1" s="1"/>
  <c r="K225" i="1"/>
  <c r="K224" i="1"/>
  <c r="L224" i="1" s="1"/>
  <c r="M224" i="1" s="1"/>
  <c r="N224" i="1" s="1"/>
  <c r="K223" i="1"/>
  <c r="K222" i="1"/>
  <c r="K221" i="1"/>
  <c r="L221" i="1" s="1"/>
  <c r="K220" i="1"/>
  <c r="L220" i="1" s="1"/>
  <c r="M220" i="1" s="1"/>
  <c r="N220" i="1" s="1"/>
  <c r="K219" i="1"/>
  <c r="K218" i="1"/>
  <c r="L218" i="1" s="1"/>
  <c r="M218" i="1" s="1"/>
  <c r="N218" i="1" s="1"/>
  <c r="K217" i="1"/>
  <c r="K216" i="1"/>
  <c r="K215" i="1"/>
  <c r="M215" i="1" s="1"/>
  <c r="N215" i="1" s="1"/>
  <c r="K214" i="1"/>
  <c r="L214" i="1" s="1"/>
  <c r="K213" i="1"/>
  <c r="K212" i="1"/>
  <c r="L212" i="1" s="1"/>
  <c r="M212" i="1" s="1"/>
  <c r="N212" i="1" s="1"/>
  <c r="K211" i="1"/>
  <c r="K210" i="1"/>
  <c r="K209" i="1"/>
  <c r="K208" i="1"/>
  <c r="L208" i="1" s="1"/>
  <c r="M208" i="1" s="1"/>
  <c r="N208" i="1" s="1"/>
  <c r="K207" i="1"/>
  <c r="K206" i="1"/>
  <c r="K205" i="1"/>
  <c r="K204" i="1"/>
  <c r="K203" i="1"/>
  <c r="K202" i="1"/>
  <c r="K201" i="1"/>
  <c r="L201" i="1" s="1"/>
  <c r="I200" i="1"/>
  <c r="F200" i="1"/>
  <c r="K199" i="1"/>
  <c r="M199" i="1" s="1"/>
  <c r="N199" i="1" s="1"/>
  <c r="K198" i="1"/>
  <c r="K197" i="1"/>
  <c r="K196" i="1"/>
  <c r="L196" i="1" s="1"/>
  <c r="M196" i="1" s="1"/>
  <c r="N196" i="1" s="1"/>
  <c r="K195" i="1"/>
  <c r="K194" i="1"/>
  <c r="L194" i="1" s="1"/>
  <c r="K193" i="1"/>
  <c r="K192" i="1"/>
  <c r="K191" i="1"/>
  <c r="L191" i="1" s="1"/>
  <c r="K190" i="1"/>
  <c r="L190" i="1" s="1"/>
  <c r="M190" i="1" s="1"/>
  <c r="N190" i="1" s="1"/>
  <c r="K189" i="1"/>
  <c r="K188" i="1"/>
  <c r="L188" i="1" s="1"/>
  <c r="M188" i="1" s="1"/>
  <c r="N188" i="1" s="1"/>
  <c r="K187" i="1"/>
  <c r="K186" i="1"/>
  <c r="K185" i="1"/>
  <c r="L185" i="1" s="1"/>
  <c r="K184" i="1"/>
  <c r="L184" i="1" s="1"/>
  <c r="M184" i="1" s="1"/>
  <c r="N184" i="1" s="1"/>
  <c r="K183" i="1"/>
  <c r="K182" i="1"/>
  <c r="L182" i="1" s="1"/>
  <c r="M182" i="1" s="1"/>
  <c r="N182" i="1" s="1"/>
  <c r="K181" i="1"/>
  <c r="L181" i="1" s="1"/>
  <c r="I181" i="1"/>
  <c r="F181" i="1"/>
  <c r="K180" i="1"/>
  <c r="L180" i="1" s="1"/>
  <c r="K179" i="1"/>
  <c r="L179" i="1" s="1"/>
  <c r="K178" i="1"/>
  <c r="K177" i="1"/>
  <c r="L177" i="1" s="1"/>
  <c r="K176" i="1"/>
  <c r="K175" i="1"/>
  <c r="L175" i="1" s="1"/>
  <c r="M175" i="1" s="1"/>
  <c r="N175" i="1" s="1"/>
  <c r="K174" i="1"/>
  <c r="K173" i="1"/>
  <c r="L173" i="1" s="1"/>
  <c r="M173" i="1" s="1"/>
  <c r="N173" i="1" s="1"/>
  <c r="K172" i="1"/>
  <c r="K171" i="1"/>
  <c r="K170" i="1"/>
  <c r="K169" i="1"/>
  <c r="K168" i="1"/>
  <c r="L168" i="1" s="1"/>
  <c r="M168" i="1" s="1"/>
  <c r="N168" i="1" s="1"/>
  <c r="K167" i="1"/>
  <c r="K166" i="1"/>
  <c r="L166" i="1" s="1"/>
  <c r="K165" i="1"/>
  <c r="K164" i="1"/>
  <c r="K163" i="1"/>
  <c r="K162" i="1"/>
  <c r="L162" i="1" s="1"/>
  <c r="M162" i="1" s="1"/>
  <c r="N162" i="1" s="1"/>
  <c r="K161" i="1"/>
  <c r="L161" i="1" s="1"/>
  <c r="M161" i="1" s="1"/>
  <c r="N161" i="1" s="1"/>
  <c r="K160" i="1"/>
  <c r="K159" i="1"/>
  <c r="L159" i="1" s="1"/>
  <c r="K158" i="1"/>
  <c r="K157" i="1"/>
  <c r="K156" i="1"/>
  <c r="L156" i="1" s="1"/>
  <c r="K155" i="1"/>
  <c r="L155" i="1" s="1"/>
  <c r="K154" i="1"/>
  <c r="K153" i="1"/>
  <c r="K152" i="1"/>
  <c r="K151" i="1"/>
  <c r="K150" i="1"/>
  <c r="L150" i="1" s="1"/>
  <c r="K149" i="1"/>
  <c r="L149" i="1" s="1"/>
  <c r="M149" i="1" s="1"/>
  <c r="N149" i="1" s="1"/>
  <c r="K148" i="1"/>
  <c r="K147" i="1"/>
  <c r="L147" i="1" s="1"/>
  <c r="K146" i="1"/>
  <c r="K145" i="1"/>
  <c r="K144" i="1"/>
  <c r="K143" i="1"/>
  <c r="K142" i="1"/>
  <c r="K141" i="1"/>
  <c r="L141" i="1" s="1"/>
  <c r="K140" i="1"/>
  <c r="K139" i="1"/>
  <c r="K138" i="1"/>
  <c r="K137" i="1"/>
  <c r="K136" i="1"/>
  <c r="K135" i="1"/>
  <c r="L135" i="1" s="1"/>
  <c r="K134" i="1"/>
  <c r="K133" i="1"/>
  <c r="K132" i="1"/>
  <c r="K131" i="1"/>
  <c r="L131" i="1" s="1"/>
  <c r="K130" i="1"/>
  <c r="K129" i="1"/>
  <c r="L129" i="1" s="1"/>
  <c r="K128" i="1"/>
  <c r="L128" i="1" s="1"/>
  <c r="K127" i="1"/>
  <c r="K126" i="1"/>
  <c r="K125" i="1"/>
  <c r="K124" i="1"/>
  <c r="K123" i="1"/>
  <c r="L123" i="1" s="1"/>
  <c r="K122" i="1"/>
  <c r="K121" i="1"/>
  <c r="K120" i="1"/>
  <c r="K119" i="1"/>
  <c r="L119" i="1" s="1"/>
  <c r="K118" i="1"/>
  <c r="K117" i="1"/>
  <c r="L117" i="1" s="1"/>
  <c r="K116" i="1"/>
  <c r="K115" i="1"/>
  <c r="K114" i="1"/>
  <c r="K113" i="1"/>
  <c r="I113" i="1"/>
  <c r="K112" i="1"/>
  <c r="K111" i="1"/>
  <c r="K110" i="1"/>
  <c r="K109" i="1"/>
  <c r="L109" i="1" s="1"/>
  <c r="M109" i="1" s="1"/>
  <c r="N109" i="1" s="1"/>
  <c r="K108" i="1"/>
  <c r="K107" i="1"/>
  <c r="L107" i="1" s="1"/>
  <c r="M107" i="1" s="1"/>
  <c r="N107" i="1" s="1"/>
  <c r="K106" i="1"/>
  <c r="K105" i="1"/>
  <c r="K104" i="1"/>
  <c r="K103" i="1"/>
  <c r="L103" i="1" s="1"/>
  <c r="M103" i="1" s="1"/>
  <c r="N103" i="1" s="1"/>
  <c r="K102" i="1"/>
  <c r="L102" i="1" s="1"/>
  <c r="K101" i="1"/>
  <c r="L101" i="1" s="1"/>
  <c r="M101" i="1" s="1"/>
  <c r="N101" i="1" s="1"/>
  <c r="K100" i="1"/>
  <c r="K99" i="1"/>
  <c r="K98" i="1"/>
  <c r="K97" i="1"/>
  <c r="L97" i="1" s="1"/>
  <c r="M97" i="1" s="1"/>
  <c r="N97" i="1" s="1"/>
  <c r="I97" i="1"/>
  <c r="K96" i="1"/>
  <c r="L96" i="1" s="1"/>
  <c r="K95" i="1"/>
  <c r="K94" i="1"/>
  <c r="K93" i="1"/>
  <c r="K92" i="1"/>
  <c r="L92" i="1" s="1"/>
  <c r="K91" i="1"/>
  <c r="K90" i="1"/>
  <c r="M239" i="1" l="1"/>
  <c r="N239" i="1" s="1"/>
  <c r="M92" i="1"/>
  <c r="N92" i="1" s="1"/>
  <c r="L121" i="1"/>
  <c r="M121" i="1" s="1"/>
  <c r="N121" i="1" s="1"/>
  <c r="L133" i="1"/>
  <c r="M133" i="1" s="1"/>
  <c r="N133" i="1" s="1"/>
  <c r="L139" i="1"/>
  <c r="M139" i="1" s="1"/>
  <c r="N139" i="1" s="1"/>
  <c r="L145" i="1"/>
  <c r="M145" i="1" s="1"/>
  <c r="N145" i="1" s="1"/>
  <c r="M154" i="1"/>
  <c r="N154" i="1" s="1"/>
  <c r="M171" i="1"/>
  <c r="N171" i="1" s="1"/>
  <c r="L111" i="1"/>
  <c r="M111" i="1" s="1"/>
  <c r="N111" i="1" s="1"/>
  <c r="L167" i="1"/>
  <c r="M167" i="1" s="1"/>
  <c r="N167" i="1" s="1"/>
  <c r="L171" i="1"/>
  <c r="L99" i="1"/>
  <c r="M99" i="1" s="1"/>
  <c r="N99" i="1" s="1"/>
  <c r="M155" i="1"/>
  <c r="N155" i="1" s="1"/>
  <c r="L160" i="1"/>
  <c r="M160" i="1" s="1"/>
  <c r="N160" i="1" s="1"/>
  <c r="M156" i="1"/>
  <c r="N156" i="1" s="1"/>
  <c r="M166" i="1"/>
  <c r="N166" i="1" s="1"/>
  <c r="M181" i="1"/>
  <c r="L115" i="1"/>
  <c r="M115" i="1" s="1"/>
  <c r="N115" i="1" s="1"/>
  <c r="L127" i="1"/>
  <c r="M127" i="1" s="1"/>
  <c r="N127" i="1" s="1"/>
  <c r="L154" i="1"/>
  <c r="M150" i="1"/>
  <c r="N150" i="1" s="1"/>
  <c r="L172" i="1"/>
  <c r="M172" i="1" s="1"/>
  <c r="N172" i="1" s="1"/>
  <c r="M194" i="1"/>
  <c r="N194" i="1" s="1"/>
  <c r="M214" i="1"/>
  <c r="N214" i="1" s="1"/>
  <c r="M201" i="1"/>
  <c r="N201" i="1" s="1"/>
  <c r="M230" i="1"/>
  <c r="N230" i="1" s="1"/>
  <c r="M240" i="1"/>
  <c r="N240" i="1" s="1"/>
  <c r="M246" i="1"/>
  <c r="N246" i="1" s="1"/>
  <c r="M252" i="1"/>
  <c r="N252" i="1" s="1"/>
  <c r="M258" i="1"/>
  <c r="N258" i="1" s="1"/>
  <c r="M177" i="1"/>
  <c r="N177" i="1" s="1"/>
  <c r="L183" i="1"/>
  <c r="M183" i="1" s="1"/>
  <c r="N183" i="1" s="1"/>
  <c r="L189" i="1"/>
  <c r="M189" i="1" s="1"/>
  <c r="N189" i="1" s="1"/>
  <c r="L195" i="1"/>
  <c r="M195" i="1" s="1"/>
  <c r="N195" i="1" s="1"/>
  <c r="L207" i="1"/>
  <c r="M207" i="1" s="1"/>
  <c r="N207" i="1" s="1"/>
  <c r="L213" i="1"/>
  <c r="M213" i="1" s="1"/>
  <c r="N213" i="1" s="1"/>
  <c r="L219" i="1"/>
  <c r="M219" i="1" s="1"/>
  <c r="N219" i="1" s="1"/>
  <c r="L225" i="1"/>
  <c r="M225" i="1" s="1"/>
  <c r="N225" i="1" s="1"/>
  <c r="L235" i="1"/>
  <c r="M235" i="1" s="1"/>
  <c r="N235" i="1" s="1"/>
  <c r="L202" i="1"/>
  <c r="M202" i="1" s="1"/>
  <c r="N202" i="1" s="1"/>
  <c r="L231" i="1"/>
  <c r="L241" i="1"/>
  <c r="M241" i="1" s="1"/>
  <c r="N241" i="1" s="1"/>
  <c r="L247" i="1"/>
  <c r="M247" i="1" s="1"/>
  <c r="N247" i="1" s="1"/>
  <c r="L253" i="1"/>
  <c r="M253" i="1" s="1"/>
  <c r="N253" i="1" s="1"/>
  <c r="L259" i="1"/>
  <c r="M259" i="1" s="1"/>
  <c r="N259" i="1" s="1"/>
  <c r="L178" i="1"/>
  <c r="M178" i="1" s="1"/>
  <c r="N178" i="1" s="1"/>
  <c r="M242" i="1"/>
  <c r="N242" i="1" s="1"/>
  <c r="M221" i="1"/>
  <c r="N221" i="1" s="1"/>
  <c r="L204" i="1"/>
  <c r="M204" i="1" s="1"/>
  <c r="N204" i="1" s="1"/>
  <c r="L233" i="1"/>
  <c r="M233" i="1" s="1"/>
  <c r="N233" i="1" s="1"/>
  <c r="L237" i="1"/>
  <c r="M237" i="1" s="1"/>
  <c r="N237" i="1" s="1"/>
  <c r="L243" i="1"/>
  <c r="M243" i="1" s="1"/>
  <c r="N243" i="1" s="1"/>
  <c r="L249" i="1"/>
  <c r="M249" i="1" s="1"/>
  <c r="N249" i="1" s="1"/>
  <c r="L255" i="1"/>
  <c r="M255" i="1" s="1"/>
  <c r="N255" i="1" s="1"/>
  <c r="L261" i="1"/>
  <c r="M261" i="1" s="1"/>
  <c r="N261" i="1" s="1"/>
  <c r="M227" i="1"/>
  <c r="N227" i="1" s="1"/>
  <c r="M254" i="1"/>
  <c r="N254" i="1" s="1"/>
  <c r="M180" i="1"/>
  <c r="N180" i="1" s="1"/>
  <c r="L186" i="1"/>
  <c r="M186" i="1" s="1"/>
  <c r="N186" i="1" s="1"/>
  <c r="L192" i="1"/>
  <c r="M192" i="1" s="1"/>
  <c r="N192" i="1" s="1"/>
  <c r="L198" i="1"/>
  <c r="M198" i="1" s="1"/>
  <c r="N198" i="1" s="1"/>
  <c r="L210" i="1"/>
  <c r="M210" i="1" s="1"/>
  <c r="N210" i="1" s="1"/>
  <c r="L216" i="1"/>
  <c r="M216" i="1" s="1"/>
  <c r="N216" i="1" s="1"/>
  <c r="L222" i="1"/>
  <c r="M222" i="1" s="1"/>
  <c r="N222" i="1" s="1"/>
  <c r="L228" i="1"/>
  <c r="M228" i="1" s="1"/>
  <c r="N228" i="1" s="1"/>
  <c r="M185" i="1"/>
  <c r="N185" i="1" s="1"/>
  <c r="L234" i="1"/>
  <c r="M234" i="1" s="1"/>
  <c r="N234" i="1" s="1"/>
  <c r="L262" i="1"/>
  <c r="M262" i="1" s="1"/>
  <c r="N262" i="1" s="1"/>
  <c r="L248" i="1"/>
  <c r="M248" i="1" s="1"/>
  <c r="N248" i="1" s="1"/>
  <c r="L215" i="1"/>
  <c r="M191" i="1"/>
  <c r="N191" i="1" s="1"/>
  <c r="M244" i="1"/>
  <c r="N244" i="1" s="1"/>
  <c r="M250" i="1"/>
  <c r="N250" i="1" s="1"/>
  <c r="M256" i="1"/>
  <c r="N256" i="1" s="1"/>
  <c r="L187" i="1"/>
  <c r="M187" i="1" s="1"/>
  <c r="N187" i="1" s="1"/>
  <c r="L193" i="1"/>
  <c r="M193" i="1" s="1"/>
  <c r="N193" i="1" s="1"/>
  <c r="L199" i="1"/>
  <c r="L211" i="1"/>
  <c r="M211" i="1" s="1"/>
  <c r="N211" i="1" s="1"/>
  <c r="L217" i="1"/>
  <c r="M217" i="1" s="1"/>
  <c r="N217" i="1" s="1"/>
  <c r="L223" i="1"/>
  <c r="M223" i="1" s="1"/>
  <c r="N223" i="1" s="1"/>
  <c r="L229" i="1"/>
  <c r="M229" i="1" s="1"/>
  <c r="N229" i="1" s="1"/>
  <c r="L232" i="1"/>
  <c r="M232" i="1" s="1"/>
  <c r="N232" i="1" s="1"/>
  <c r="M260" i="1"/>
  <c r="N260" i="1" s="1"/>
  <c r="M179" i="1"/>
  <c r="N179" i="1" s="1"/>
  <c r="L203" i="1"/>
  <c r="M203" i="1" s="1"/>
  <c r="N203" i="1" s="1"/>
  <c r="M236" i="1"/>
  <c r="N236" i="1" s="1"/>
  <c r="L206" i="1"/>
  <c r="M206" i="1" s="1"/>
  <c r="N206" i="1" s="1"/>
  <c r="L239" i="1"/>
  <c r="M245" i="1"/>
  <c r="N245" i="1" s="1"/>
  <c r="L251" i="1"/>
  <c r="M251" i="1" s="1"/>
  <c r="N251" i="1" s="1"/>
  <c r="L257" i="1"/>
  <c r="M257" i="1" s="1"/>
  <c r="N257" i="1" s="1"/>
  <c r="L263" i="1"/>
  <c r="M263" i="1" s="1"/>
  <c r="N263" i="1" s="1"/>
  <c r="L197" i="1"/>
  <c r="M197" i="1" s="1"/>
  <c r="N197" i="1" s="1"/>
  <c r="L209" i="1"/>
  <c r="M209" i="1" s="1"/>
  <c r="N209" i="1" s="1"/>
  <c r="L205" i="1"/>
  <c r="M205" i="1" s="1"/>
  <c r="N205" i="1" s="1"/>
  <c r="L148" i="1"/>
  <c r="M148" i="1" s="1"/>
  <c r="N148" i="1" s="1"/>
  <c r="L93" i="1"/>
  <c r="M93" i="1" s="1"/>
  <c r="N93" i="1" s="1"/>
  <c r="L153" i="1"/>
  <c r="M153" i="1" s="1"/>
  <c r="N153" i="1" s="1"/>
  <c r="L90" i="1"/>
  <c r="M90" i="1" s="1"/>
  <c r="N90" i="1" s="1"/>
  <c r="L125" i="1"/>
  <c r="M125" i="1" s="1"/>
  <c r="N125" i="1" s="1"/>
  <c r="L137" i="1"/>
  <c r="M137" i="1" s="1"/>
  <c r="N137" i="1" s="1"/>
  <c r="M96" i="1"/>
  <c r="N96" i="1" s="1"/>
  <c r="M119" i="1"/>
  <c r="N119" i="1" s="1"/>
  <c r="L108" i="1"/>
  <c r="M108" i="1" s="1"/>
  <c r="N108" i="1" s="1"/>
  <c r="L91" i="1"/>
  <c r="M91" i="1" s="1"/>
  <c r="N91" i="1" s="1"/>
  <c r="L114" i="1"/>
  <c r="M114" i="1" s="1"/>
  <c r="N114" i="1" s="1"/>
  <c r="L120" i="1"/>
  <c r="M120" i="1" s="1"/>
  <c r="N120" i="1" s="1"/>
  <c r="L126" i="1"/>
  <c r="M126" i="1" s="1"/>
  <c r="N126" i="1" s="1"/>
  <c r="L132" i="1"/>
  <c r="M132" i="1" s="1"/>
  <c r="N132" i="1" s="1"/>
  <c r="L138" i="1"/>
  <c r="M138" i="1" s="1"/>
  <c r="N138" i="1" s="1"/>
  <c r="L144" i="1"/>
  <c r="M144" i="1" s="1"/>
  <c r="N144" i="1" s="1"/>
  <c r="L104" i="1"/>
  <c r="M104" i="1" s="1"/>
  <c r="N104" i="1" s="1"/>
  <c r="L122" i="1"/>
  <c r="M122" i="1" s="1"/>
  <c r="N122" i="1" s="1"/>
  <c r="L165" i="1"/>
  <c r="M165" i="1" s="1"/>
  <c r="N165" i="1" s="1"/>
  <c r="L113" i="1"/>
  <c r="M113" i="1" s="1"/>
  <c r="N113" i="1" s="1"/>
  <c r="M159" i="1"/>
  <c r="N159" i="1" s="1"/>
  <c r="M131" i="1"/>
  <c r="N131" i="1" s="1"/>
  <c r="L98" i="1"/>
  <c r="M98" i="1" s="1"/>
  <c r="N98" i="1" s="1"/>
  <c r="L134" i="1"/>
  <c r="M134" i="1" s="1"/>
  <c r="N134" i="1" s="1"/>
  <c r="L143" i="1"/>
  <c r="M143" i="1" s="1"/>
  <c r="N143" i="1" s="1"/>
  <c r="M102" i="1"/>
  <c r="N102" i="1" s="1"/>
  <c r="L140" i="1"/>
  <c r="M140" i="1" s="1"/>
  <c r="N140" i="1" s="1"/>
  <c r="L110" i="1"/>
  <c r="M110" i="1" s="1"/>
  <c r="N110" i="1" s="1"/>
  <c r="L116" i="1"/>
  <c r="M116" i="1" s="1"/>
  <c r="N116" i="1" s="1"/>
  <c r="L174" i="1"/>
  <c r="M174" i="1" s="1"/>
  <c r="N174" i="1" s="1"/>
  <c r="L146" i="1"/>
  <c r="M146" i="1" s="1"/>
  <c r="N146" i="1" s="1"/>
  <c r="M128" i="1"/>
  <c r="N128" i="1" s="1"/>
  <c r="L151" i="1"/>
  <c r="M151" i="1" s="1"/>
  <c r="N151" i="1" s="1"/>
  <c r="L157" i="1"/>
  <c r="M157" i="1" s="1"/>
  <c r="N157" i="1" s="1"/>
  <c r="L163" i="1"/>
  <c r="M163" i="1" s="1"/>
  <c r="N163" i="1" s="1"/>
  <c r="L169" i="1"/>
  <c r="M169" i="1" s="1"/>
  <c r="N169" i="1" s="1"/>
  <c r="M117" i="1"/>
  <c r="N117" i="1" s="1"/>
  <c r="M123" i="1"/>
  <c r="N123" i="1" s="1"/>
  <c r="M129" i="1"/>
  <c r="N129" i="1" s="1"/>
  <c r="M135" i="1"/>
  <c r="N135" i="1" s="1"/>
  <c r="M141" i="1"/>
  <c r="N141" i="1" s="1"/>
  <c r="M147" i="1"/>
  <c r="N147" i="1" s="1"/>
  <c r="L152" i="1"/>
  <c r="M152" i="1" s="1"/>
  <c r="N152" i="1" s="1"/>
  <c r="L158" i="1"/>
  <c r="M158" i="1" s="1"/>
  <c r="N158" i="1" s="1"/>
  <c r="L164" i="1"/>
  <c r="M164" i="1" s="1"/>
  <c r="N164" i="1" s="1"/>
  <c r="L170" i="1"/>
  <c r="M170" i="1" s="1"/>
  <c r="N170" i="1" s="1"/>
  <c r="L176" i="1"/>
  <c r="M176" i="1" s="1"/>
  <c r="N176" i="1" s="1"/>
  <c r="L95" i="1"/>
  <c r="M95" i="1" s="1"/>
  <c r="N95" i="1" s="1"/>
  <c r="L118" i="1"/>
  <c r="M118" i="1" s="1"/>
  <c r="N118" i="1" s="1"/>
  <c r="L124" i="1"/>
  <c r="M124" i="1" s="1"/>
  <c r="N124" i="1" s="1"/>
  <c r="L130" i="1"/>
  <c r="M130" i="1" s="1"/>
  <c r="N130" i="1" s="1"/>
  <c r="L136" i="1"/>
  <c r="M136" i="1" s="1"/>
  <c r="N136" i="1" s="1"/>
  <c r="L142" i="1"/>
  <c r="M142" i="1" s="1"/>
  <c r="N142" i="1" s="1"/>
  <c r="L105" i="1"/>
  <c r="M105" i="1" s="1"/>
  <c r="N105" i="1" s="1"/>
  <c r="L94" i="1"/>
  <c r="M94" i="1" s="1"/>
  <c r="N94" i="1" s="1"/>
  <c r="L100" i="1"/>
  <c r="M100" i="1" s="1"/>
  <c r="N100" i="1" s="1"/>
  <c r="L106" i="1"/>
  <c r="M106" i="1" s="1"/>
  <c r="N106" i="1" s="1"/>
  <c r="L112" i="1"/>
  <c r="M112" i="1" s="1"/>
  <c r="N112" i="1" s="1"/>
  <c r="K71" i="1"/>
  <c r="L71" i="1" s="1"/>
  <c r="K73" i="1"/>
  <c r="K72" i="1"/>
  <c r="K81" i="1"/>
  <c r="L81" i="1" s="1"/>
  <c r="M81" i="1" s="1"/>
  <c r="N81" i="1" s="1"/>
  <c r="K82" i="1"/>
  <c r="K83" i="1"/>
  <c r="L83" i="1" s="1"/>
  <c r="K84" i="1"/>
  <c r="L84" i="1" s="1"/>
  <c r="K85" i="1"/>
  <c r="L85" i="1" s="1"/>
  <c r="K86" i="1"/>
  <c r="L86" i="1" s="1"/>
  <c r="K87" i="1"/>
  <c r="L87" i="1" s="1"/>
  <c r="K88" i="1"/>
  <c r="L88" i="1" s="1"/>
  <c r="K89" i="1"/>
  <c r="L89" i="1" s="1"/>
  <c r="K4" i="1"/>
  <c r="L4" i="1" s="1"/>
  <c r="K5" i="1"/>
  <c r="L5" i="1" s="1"/>
  <c r="K6" i="1"/>
  <c r="L6" i="1" s="1"/>
  <c r="M6" i="1" s="1"/>
  <c r="N6" i="1" s="1"/>
  <c r="K7" i="1"/>
  <c r="L7" i="1" s="1"/>
  <c r="K8" i="1"/>
  <c r="L8" i="1" s="1"/>
  <c r="K9" i="1"/>
  <c r="L9" i="1" s="1"/>
  <c r="M9" i="1" s="1"/>
  <c r="N9" i="1" s="1"/>
  <c r="K10" i="1"/>
  <c r="L10" i="1" s="1"/>
  <c r="M10" i="1" s="1"/>
  <c r="N10" i="1" s="1"/>
  <c r="K11" i="1"/>
  <c r="L11" i="1" s="1"/>
  <c r="K12" i="1"/>
  <c r="L12" i="1" s="1"/>
  <c r="K13" i="1"/>
  <c r="L13" i="1" s="1"/>
  <c r="K14" i="1"/>
  <c r="L14" i="1" s="1"/>
  <c r="K15" i="1"/>
  <c r="L15" i="1" s="1"/>
  <c r="K16" i="1"/>
  <c r="L16" i="1" s="1"/>
  <c r="K17" i="1"/>
  <c r="K18" i="1"/>
  <c r="K19" i="1"/>
  <c r="K20" i="1"/>
  <c r="L20" i="1" s="1"/>
  <c r="K21" i="1"/>
  <c r="L21" i="1" s="1"/>
  <c r="K22" i="1"/>
  <c r="L22" i="1" s="1"/>
  <c r="K23" i="1"/>
  <c r="L23" i="1" s="1"/>
  <c r="K24" i="1"/>
  <c r="L24" i="1" s="1"/>
  <c r="M24" i="1" s="1"/>
  <c r="N24" i="1" s="1"/>
  <c r="K25" i="1"/>
  <c r="L25" i="1" s="1"/>
  <c r="M25" i="1" s="1"/>
  <c r="N25" i="1" s="1"/>
  <c r="K26" i="1"/>
  <c r="L26" i="1" s="1"/>
  <c r="M26" i="1" s="1"/>
  <c r="N26" i="1" s="1"/>
  <c r="K27" i="1"/>
  <c r="L27" i="1" s="1"/>
  <c r="K28" i="1"/>
  <c r="L28" i="1" s="1"/>
  <c r="K29" i="1"/>
  <c r="L29" i="1" s="1"/>
  <c r="K30" i="1"/>
  <c r="K31" i="1"/>
  <c r="L31" i="1" s="1"/>
  <c r="K32" i="1"/>
  <c r="L32" i="1" s="1"/>
  <c r="K33" i="1"/>
  <c r="L33" i="1" s="1"/>
  <c r="M33" i="1" s="1"/>
  <c r="N33" i="1" s="1"/>
  <c r="K34" i="1"/>
  <c r="K35" i="1"/>
  <c r="K36" i="1"/>
  <c r="L36" i="1" s="1"/>
  <c r="K37" i="1"/>
  <c r="L37" i="1" s="1"/>
  <c r="M37" i="1" s="1"/>
  <c r="N37" i="1" s="1"/>
  <c r="K38" i="1"/>
  <c r="L38" i="1" s="1"/>
  <c r="K39" i="1"/>
  <c r="L39" i="1" s="1"/>
  <c r="K40" i="1"/>
  <c r="L40" i="1" s="1"/>
  <c r="K41" i="1"/>
  <c r="K42" i="1"/>
  <c r="L42" i="1" s="1"/>
  <c r="M42" i="1" s="1"/>
  <c r="N42" i="1" s="1"/>
  <c r="K43" i="1"/>
  <c r="L43" i="1" s="1"/>
  <c r="M43" i="1" s="1"/>
  <c r="N43" i="1" s="1"/>
  <c r="K44" i="1"/>
  <c r="L44" i="1" s="1"/>
  <c r="M44" i="1" s="1"/>
  <c r="N44" i="1" s="1"/>
  <c r="K45" i="1"/>
  <c r="L45" i="1" s="1"/>
  <c r="M45" i="1" s="1"/>
  <c r="N45" i="1" s="1"/>
  <c r="K46" i="1"/>
  <c r="L46" i="1" s="1"/>
  <c r="K47" i="1"/>
  <c r="L47" i="1" s="1"/>
  <c r="K48" i="1"/>
  <c r="L48" i="1" s="1"/>
  <c r="K49" i="1"/>
  <c r="L49" i="1" s="1"/>
  <c r="M49" i="1" s="1"/>
  <c r="N49" i="1" s="1"/>
  <c r="K50" i="1"/>
  <c r="K51" i="1"/>
  <c r="K52" i="1"/>
  <c r="L52" i="1" s="1"/>
  <c r="K53" i="1"/>
  <c r="L53" i="1" s="1"/>
  <c r="K54" i="1"/>
  <c r="L54" i="1" s="1"/>
  <c r="K55" i="1"/>
  <c r="L55" i="1" s="1"/>
  <c r="K56" i="1"/>
  <c r="L56" i="1" s="1"/>
  <c r="K57" i="1"/>
  <c r="K58" i="1"/>
  <c r="L58" i="1" s="1"/>
  <c r="M58" i="1" s="1"/>
  <c r="N58" i="1" s="1"/>
  <c r="K59" i="1"/>
  <c r="L59" i="1" s="1"/>
  <c r="K60" i="1"/>
  <c r="L60" i="1" s="1"/>
  <c r="K61" i="1"/>
  <c r="L61" i="1" s="1"/>
  <c r="K62" i="1"/>
  <c r="L62" i="1" s="1"/>
  <c r="M62" i="1" s="1"/>
  <c r="N62" i="1" s="1"/>
  <c r="K63" i="1"/>
  <c r="L63" i="1" s="1"/>
  <c r="K64" i="1"/>
  <c r="L64" i="1" s="1"/>
  <c r="K65" i="1"/>
  <c r="K66" i="1"/>
  <c r="K67" i="1"/>
  <c r="L67" i="1" s="1"/>
  <c r="K68" i="1"/>
  <c r="L68" i="1" s="1"/>
  <c r="M68" i="1" s="1"/>
  <c r="N68" i="1" s="1"/>
  <c r="K69" i="1"/>
  <c r="L69" i="1" s="1"/>
  <c r="K70" i="1"/>
  <c r="L70" i="1" s="1"/>
  <c r="K74" i="1"/>
  <c r="L74" i="1" s="1"/>
  <c r="M74" i="1" s="1"/>
  <c r="N74" i="1" s="1"/>
  <c r="K75" i="1"/>
  <c r="L75" i="1" s="1"/>
  <c r="M75" i="1" s="1"/>
  <c r="N75" i="1" s="1"/>
  <c r="K76" i="1"/>
  <c r="L76" i="1" s="1"/>
  <c r="K77" i="1"/>
  <c r="L77" i="1" s="1"/>
  <c r="K78" i="1"/>
  <c r="L78" i="1" s="1"/>
  <c r="K79" i="1"/>
  <c r="L79" i="1" s="1"/>
  <c r="K80" i="1"/>
  <c r="L80" i="1" s="1"/>
  <c r="M80" i="1" s="1"/>
  <c r="N80" i="1" s="1"/>
  <c r="K3" i="1"/>
  <c r="L3" i="1" s="1"/>
  <c r="M16" i="1" l="1"/>
  <c r="N16" i="1" s="1"/>
  <c r="M71" i="1"/>
  <c r="N71" i="1" s="1"/>
  <c r="L17" i="1"/>
  <c r="M17" i="1" s="1"/>
  <c r="N17" i="1" s="1"/>
  <c r="M20" i="1"/>
  <c r="N20" i="1" s="1"/>
  <c r="M15" i="1"/>
  <c r="N15" i="1" s="1"/>
  <c r="M60" i="1"/>
  <c r="N60" i="1" s="1"/>
  <c r="L41" i="1"/>
  <c r="M41" i="1" s="1"/>
  <c r="N41" i="1" s="1"/>
  <c r="M87" i="1"/>
  <c r="N87" i="1" s="1"/>
  <c r="M3" i="1"/>
  <c r="N3" i="1" s="1"/>
  <c r="M54" i="1"/>
  <c r="N54" i="1" s="1"/>
  <c r="M64" i="1"/>
  <c r="N64" i="1" s="1"/>
  <c r="M38" i="1"/>
  <c r="N38" i="1" s="1"/>
  <c r="M5" i="1"/>
  <c r="N5" i="1" s="1"/>
  <c r="M32" i="1"/>
  <c r="N32" i="1" s="1"/>
  <c r="M22" i="1"/>
  <c r="N22" i="1" s="1"/>
  <c r="M67" i="1"/>
  <c r="N67" i="1" s="1"/>
  <c r="M53" i="1"/>
  <c r="N53" i="1" s="1"/>
  <c r="M48" i="1"/>
  <c r="N48" i="1" s="1"/>
  <c r="M13" i="1"/>
  <c r="N13" i="1" s="1"/>
  <c r="M31" i="1"/>
  <c r="N31" i="1" s="1"/>
  <c r="M12" i="1"/>
  <c r="N12" i="1" s="1"/>
  <c r="M69" i="1"/>
  <c r="N69" i="1" s="1"/>
  <c r="M21" i="1"/>
  <c r="N21" i="1" s="1"/>
  <c r="M63" i="1"/>
  <c r="N63" i="1" s="1"/>
  <c r="M8" i="1"/>
  <c r="N8" i="1" s="1"/>
  <c r="M52" i="1"/>
  <c r="N52" i="1" s="1"/>
  <c r="M40" i="1"/>
  <c r="N40" i="1" s="1"/>
  <c r="M29" i="1"/>
  <c r="N29" i="1" s="1"/>
  <c r="M4" i="1"/>
  <c r="N4" i="1" s="1"/>
  <c r="M79" i="1"/>
  <c r="N79" i="1" s="1"/>
  <c r="M28" i="1"/>
  <c r="N28" i="1" s="1"/>
  <c r="M77" i="1"/>
  <c r="N77" i="1" s="1"/>
  <c r="M59" i="1"/>
  <c r="N59" i="1" s="1"/>
  <c r="M11" i="1"/>
  <c r="N11" i="1" s="1"/>
  <c r="M76" i="1"/>
  <c r="N76" i="1" s="1"/>
  <c r="M56" i="1"/>
  <c r="N56" i="1" s="1"/>
  <c r="M47" i="1"/>
  <c r="N47" i="1" s="1"/>
  <c r="M27" i="1"/>
  <c r="N27" i="1" s="1"/>
  <c r="M89" i="1"/>
  <c r="N89" i="1" s="1"/>
  <c r="L35" i="1"/>
  <c r="M35" i="1" s="1"/>
  <c r="N35" i="1" s="1"/>
  <c r="L57" i="1"/>
  <c r="M57" i="1" s="1"/>
  <c r="N57" i="1" s="1"/>
  <c r="M46" i="1"/>
  <c r="N46" i="1" s="1"/>
  <c r="L51" i="1"/>
  <c r="M51" i="1" s="1"/>
  <c r="N51" i="1" s="1"/>
  <c r="M61" i="1"/>
  <c r="N61" i="1" s="1"/>
  <c r="M78" i="1"/>
  <c r="N78" i="1" s="1"/>
  <c r="M14" i="1"/>
  <c r="N14" i="1" s="1"/>
  <c r="M36" i="1"/>
  <c r="N36" i="1" s="1"/>
  <c r="L66" i="1"/>
  <c r="M66" i="1" s="1"/>
  <c r="N66" i="1" s="1"/>
  <c r="L30" i="1"/>
  <c r="M30" i="1" s="1"/>
  <c r="N30" i="1" s="1"/>
  <c r="L19" i="1"/>
  <c r="M19" i="1" s="1"/>
  <c r="N19" i="1" s="1"/>
  <c r="M88" i="1"/>
  <c r="N88" i="1" s="1"/>
  <c r="M84" i="1"/>
  <c r="N84" i="1" s="1"/>
  <c r="M70" i="1"/>
  <c r="N70" i="1" s="1"/>
  <c r="M55" i="1"/>
  <c r="N55" i="1" s="1"/>
  <c r="M39" i="1"/>
  <c r="N39" i="1" s="1"/>
  <c r="M23" i="1"/>
  <c r="N23" i="1" s="1"/>
  <c r="M7" i="1"/>
  <c r="N7" i="1" s="1"/>
  <c r="L65" i="1"/>
  <c r="M65" i="1" s="1"/>
  <c r="N65" i="1" s="1"/>
  <c r="L50" i="1"/>
  <c r="M50" i="1" s="1"/>
  <c r="N50" i="1" s="1"/>
  <c r="L34" i="1"/>
  <c r="M34" i="1" s="1"/>
  <c r="N34" i="1" s="1"/>
  <c r="L18" i="1"/>
  <c r="M18" i="1" s="1"/>
  <c r="N18" i="1" s="1"/>
  <c r="M83" i="1"/>
  <c r="N83" i="1" s="1"/>
  <c r="M86" i="1"/>
  <c r="N86" i="1" s="1"/>
  <c r="M85" i="1"/>
  <c r="N85" i="1" s="1"/>
  <c r="L82" i="1"/>
  <c r="M82" i="1" s="1"/>
  <c r="N82" i="1" s="1"/>
</calcChain>
</file>

<file path=xl/sharedStrings.xml><?xml version="1.0" encoding="utf-8"?>
<sst xmlns="http://schemas.openxmlformats.org/spreadsheetml/2006/main" count="1225" uniqueCount="74">
  <si>
    <t>Landscape Unit</t>
  </si>
  <si>
    <t>NDT</t>
  </si>
  <si>
    <t>Right direction for change in Patch distribution? (Blank = "Yes")</t>
  </si>
  <si>
    <t>Area (ha) required to be in right direction (+ve # means area to add to harvest plans;-ve # means area to drop from harvest plans</t>
  </si>
  <si>
    <t>Bear</t>
  </si>
  <si>
    <t>High</t>
  </si>
  <si>
    <t>Bowser</t>
  </si>
  <si>
    <t>Low</t>
  </si>
  <si>
    <t>Brown Bear</t>
  </si>
  <si>
    <t>Cambria Icefield</t>
  </si>
  <si>
    <t>Clore</t>
  </si>
  <si>
    <t>Craven</t>
  </si>
  <si>
    <t>Dala</t>
  </si>
  <si>
    <t>Dasque</t>
  </si>
  <si>
    <t>Exstew</t>
  </si>
  <si>
    <t>Falls</t>
  </si>
  <si>
    <t>Foch</t>
  </si>
  <si>
    <t>Gitnadoix River RA</t>
  </si>
  <si>
    <t>Hawkesbury Island East</t>
  </si>
  <si>
    <t>Hawkesbury Island West</t>
  </si>
  <si>
    <t>Hirsch</t>
  </si>
  <si>
    <t>Horetzky</t>
  </si>
  <si>
    <t>Ishkheenickh</t>
  </si>
  <si>
    <t>Jesse - Bish</t>
  </si>
  <si>
    <t>Kalum</t>
  </si>
  <si>
    <t>Kemano</t>
  </si>
  <si>
    <t>Kinskuch</t>
  </si>
  <si>
    <t>Kiteen</t>
  </si>
  <si>
    <t>Kitimat</t>
  </si>
  <si>
    <t>Kowesas</t>
  </si>
  <si>
    <t>Ksedin</t>
  </si>
  <si>
    <t>Kwinamuck</t>
  </si>
  <si>
    <t>Lakelse</t>
  </si>
  <si>
    <t>Madely</t>
  </si>
  <si>
    <t>Muskaboo</t>
  </si>
  <si>
    <t>Nelson - Fiddler</t>
  </si>
  <si>
    <t>Oweegee</t>
  </si>
  <si>
    <t>Sallysout</t>
  </si>
  <si>
    <t>Skeena River Kalum</t>
  </si>
  <si>
    <t>Taylor - Damdochax</t>
  </si>
  <si>
    <t>Tchitin</t>
  </si>
  <si>
    <t>Tintina</t>
  </si>
  <si>
    <t>Tseaux</t>
  </si>
  <si>
    <t>Wedeene</t>
  </si>
  <si>
    <t>White</t>
  </si>
  <si>
    <t>Wildfire</t>
  </si>
  <si>
    <t>Kasiks</t>
  </si>
  <si>
    <t>n/a</t>
  </si>
  <si>
    <t>Beaver</t>
  </si>
  <si>
    <t>Exchamsiks</t>
  </si>
  <si>
    <t>Hot Springs</t>
  </si>
  <si>
    <t>Kleanza - Treasure</t>
  </si>
  <si>
    <t>Gilttoyees</t>
  </si>
  <si>
    <t>NDT1</t>
  </si>
  <si>
    <t>NDT2</t>
  </si>
  <si>
    <t>NDT3</t>
  </si>
  <si>
    <t xml:space="preserve"> </t>
  </si>
  <si>
    <t>okay</t>
  </si>
  <si>
    <t>Nass River Kalum-Kalum</t>
  </si>
  <si>
    <t>Patch Size</t>
  </si>
  <si>
    <t>Small</t>
  </si>
  <si>
    <t>Mid-sized</t>
  </si>
  <si>
    <t>Large</t>
  </si>
  <si>
    <t>Table: Patch "Red Flag" Table - Kalum and Nass Landscape Units - 2020 &amp; 2025</t>
  </si>
  <si>
    <t>2020 Sum of Variance from Patch Size Range (ha)</t>
  </si>
  <si>
    <t>2020 Sum of Variance from Patch Size Range (%)</t>
  </si>
  <si>
    <t>2020 Sum of Patch Size as part of Analysis Area (%)</t>
  </si>
  <si>
    <t>2020 Variance to which side of Patch Size Range?</t>
  </si>
  <si>
    <t>Nass River Kalum-Nass</t>
  </si>
  <si>
    <t>2025 Sum of Patch Size as part of Analysis Area (%)</t>
  </si>
  <si>
    <t>2025 Sum of Variance from Patch Size Range (%)</t>
  </si>
  <si>
    <t>2025 Sum of Variance from Patch Size Range (ha)</t>
  </si>
  <si>
    <t>2025 within Patch Size Range? (Blank = "Yes")</t>
  </si>
  <si>
    <t>Change (%) to patch distribution since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</si>
</sst>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);[Red]\(0.0\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</font>
    <font>
      <b/>
      <sz val="10"/>
      <name val="Arial"/>
      <family val="2"/>
    </font>
    <font>
      <sz val="9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textRotation="90" wrapText="1"/>
    </xf>
    <xf numFmtId="165" fontId="0" fillId="0" borderId="0" xfId="0" applyNumberFormat="1"/>
    <xf numFmtId="0" fontId="0" fillId="0" borderId="0" xfId="0" applyFill="1"/>
    <xf numFmtId="49" fontId="5" fillId="0" borderId="1" xfId="0" applyNumberFormat="1" applyFont="1" applyFill="1" applyBorder="1"/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49" fontId="7" fillId="0" borderId="1" xfId="0" applyNumberFormat="1" applyFont="1" applyFill="1" applyBorder="1"/>
    <xf numFmtId="165" fontId="7" fillId="0" borderId="1" xfId="0" applyNumberFormat="1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5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13.85546875" customWidth="1"/>
    <col min="2" max="2" width="25.85546875" bestFit="1" customWidth="1"/>
    <col min="3" max="3" width="7.140625" style="2" customWidth="1"/>
    <col min="4" max="10" width="8.42578125" style="2" customWidth="1"/>
    <col min="11" max="11" width="8.42578125" customWidth="1"/>
    <col min="12" max="12" width="8.42578125" style="2" customWidth="1"/>
    <col min="13" max="13" width="8.42578125" customWidth="1"/>
    <col min="14" max="14" width="11.42578125" customWidth="1"/>
  </cols>
  <sheetData>
    <row r="1" spans="1:15" x14ac:dyDescent="0.2">
      <c r="A1" s="13" t="s">
        <v>63</v>
      </c>
    </row>
    <row r="2" spans="1:15" ht="173.25" customHeight="1" x14ac:dyDescent="0.2">
      <c r="A2" s="3" t="s">
        <v>59</v>
      </c>
      <c r="B2" s="3" t="s">
        <v>0</v>
      </c>
      <c r="C2" s="3" t="s">
        <v>1</v>
      </c>
      <c r="D2" s="3" t="s">
        <v>67</v>
      </c>
      <c r="E2" s="3" t="s">
        <v>66</v>
      </c>
      <c r="F2" s="3" t="s">
        <v>65</v>
      </c>
      <c r="G2" s="3" t="s">
        <v>64</v>
      </c>
      <c r="H2" s="3" t="s">
        <v>69</v>
      </c>
      <c r="I2" s="3" t="s">
        <v>70</v>
      </c>
      <c r="J2" s="3" t="s">
        <v>71</v>
      </c>
      <c r="K2" s="3" t="s">
        <v>72</v>
      </c>
      <c r="L2" s="3" t="s">
        <v>73</v>
      </c>
      <c r="M2" s="3" t="s">
        <v>2</v>
      </c>
      <c r="N2" s="3" t="s">
        <v>3</v>
      </c>
      <c r="O2" s="1"/>
    </row>
    <row r="3" spans="1:15" x14ac:dyDescent="0.2">
      <c r="A3" s="12" t="s">
        <v>60</v>
      </c>
      <c r="B3" s="6" t="s">
        <v>4</v>
      </c>
      <c r="C3" s="7" t="s">
        <v>53</v>
      </c>
      <c r="D3" s="11" t="s">
        <v>56</v>
      </c>
      <c r="E3" s="9">
        <v>31.668326239999999</v>
      </c>
      <c r="F3" s="10" t="s">
        <v>57</v>
      </c>
      <c r="G3" s="10" t="s">
        <v>47</v>
      </c>
      <c r="H3" s="9">
        <v>33.282794090000003</v>
      </c>
      <c r="I3" s="10" t="s">
        <v>57</v>
      </c>
      <c r="J3" s="10" t="s">
        <v>47</v>
      </c>
      <c r="K3" s="7" t="str">
        <f t="shared" ref="K3:K34" si="0">IF(AND(OR(D3="Low",D3="High"),(H3&lt;&gt;"n/a")),"No","")</f>
        <v/>
      </c>
      <c r="L3" s="10" t="str">
        <f t="shared" ref="L3:L34" si="1">IF(K3="No",(IF(E3="n/a",H3,H3-E3)),"")</f>
        <v/>
      </c>
      <c r="M3" s="7" t="str">
        <f t="shared" ref="M3:M34" si="2">IF(K3="","",IF(ABS(L3)&lt;0.05,"",IF(AND(D3="High",L3&lt;=0),"",IF(AND(D3="Low",L3&gt;=0),"","No"))))</f>
        <v/>
      </c>
      <c r="N3" s="9" t="str">
        <f t="shared" ref="N3:N34" si="3">IF(M3="No",IF(D3="High",IF(G3="in range",ABS(J3)*(-1),ABS(J3-G3)*(-1)),IF(G3="in range",ABS(J3),ABS(J3-G3))),"")</f>
        <v/>
      </c>
    </row>
    <row r="4" spans="1:15" x14ac:dyDescent="0.2">
      <c r="A4" s="12" t="s">
        <v>60</v>
      </c>
      <c r="B4" s="6" t="s">
        <v>48</v>
      </c>
      <c r="C4" s="7" t="s">
        <v>53</v>
      </c>
      <c r="D4" s="11" t="s">
        <v>7</v>
      </c>
      <c r="E4" s="9">
        <v>26.080733039999998</v>
      </c>
      <c r="F4" s="10">
        <v>-3.9192669589000002</v>
      </c>
      <c r="G4" s="10">
        <v>-569.11330182007396</v>
      </c>
      <c r="H4" s="9">
        <v>26.70718179</v>
      </c>
      <c r="I4" s="10">
        <v>-3.2928182136999999</v>
      </c>
      <c r="J4" s="10">
        <v>-478.14723149607801</v>
      </c>
      <c r="K4" s="7" t="str">
        <f t="shared" si="0"/>
        <v>No</v>
      </c>
      <c r="L4" s="10">
        <f t="shared" si="1"/>
        <v>0.62644875000000155</v>
      </c>
      <c r="M4" s="7" t="str">
        <f t="shared" si="2"/>
        <v/>
      </c>
      <c r="N4" s="9" t="str">
        <f t="shared" si="3"/>
        <v/>
      </c>
    </row>
    <row r="5" spans="1:15" x14ac:dyDescent="0.2">
      <c r="A5" s="12" t="s">
        <v>60</v>
      </c>
      <c r="B5" s="6" t="s">
        <v>48</v>
      </c>
      <c r="C5" s="7" t="s">
        <v>54</v>
      </c>
      <c r="D5" s="11" t="s">
        <v>7</v>
      </c>
      <c r="E5" s="9">
        <v>27.153148030000001</v>
      </c>
      <c r="F5" s="10">
        <v>-2.8468519717</v>
      </c>
      <c r="G5" s="10">
        <v>-942.28015478649695</v>
      </c>
      <c r="H5" s="9">
        <v>27.489951099999999</v>
      </c>
      <c r="I5" s="10">
        <v>-2.5100488995000001</v>
      </c>
      <c r="J5" s="10">
        <v>-830.80163248887595</v>
      </c>
      <c r="K5" s="7" t="str">
        <f t="shared" si="0"/>
        <v>No</v>
      </c>
      <c r="L5" s="10">
        <f t="shared" si="1"/>
        <v>0.33680306999999843</v>
      </c>
      <c r="M5" s="7" t="str">
        <f t="shared" si="2"/>
        <v/>
      </c>
      <c r="N5" s="9" t="str">
        <f t="shared" si="3"/>
        <v/>
      </c>
      <c r="O5" s="4"/>
    </row>
    <row r="6" spans="1:15" x14ac:dyDescent="0.2">
      <c r="A6" s="12" t="s">
        <v>60</v>
      </c>
      <c r="B6" s="6" t="s">
        <v>6</v>
      </c>
      <c r="C6" s="7" t="s">
        <v>53</v>
      </c>
      <c r="D6" s="11" t="s">
        <v>7</v>
      </c>
      <c r="E6" s="9">
        <v>23.764083249999999</v>
      </c>
      <c r="F6" s="10">
        <v>-6.2359167457</v>
      </c>
      <c r="G6" s="10">
        <v>-835.78677752922397</v>
      </c>
      <c r="H6" s="9">
        <v>24.11388153</v>
      </c>
      <c r="I6" s="10">
        <v>-5.8861184652</v>
      </c>
      <c r="J6" s="10">
        <v>-788.90405128917996</v>
      </c>
      <c r="K6" s="7" t="str">
        <f t="shared" si="0"/>
        <v>No</v>
      </c>
      <c r="L6" s="10">
        <f t="shared" si="1"/>
        <v>0.34979828000000168</v>
      </c>
      <c r="M6" s="7" t="str">
        <f t="shared" si="2"/>
        <v/>
      </c>
      <c r="N6" s="9" t="str">
        <f t="shared" si="3"/>
        <v/>
      </c>
    </row>
    <row r="7" spans="1:15" x14ac:dyDescent="0.2">
      <c r="A7" s="12" t="s">
        <v>60</v>
      </c>
      <c r="B7" s="6" t="s">
        <v>6</v>
      </c>
      <c r="C7" s="7" t="s">
        <v>55</v>
      </c>
      <c r="D7" s="11" t="s">
        <v>5</v>
      </c>
      <c r="E7" s="9">
        <v>36.401302639999997</v>
      </c>
      <c r="F7" s="10">
        <v>-16.401302636600001</v>
      </c>
      <c r="G7" s="10">
        <v>-141.36308448017499</v>
      </c>
      <c r="H7" s="9">
        <v>32.677468429999998</v>
      </c>
      <c r="I7" s="10">
        <v>-12.677468430899999</v>
      </c>
      <c r="J7" s="10">
        <v>-109.267299098115</v>
      </c>
      <c r="K7" s="7" t="str">
        <f t="shared" si="0"/>
        <v>No</v>
      </c>
      <c r="L7" s="10">
        <f t="shared" si="1"/>
        <v>-3.7238342099999997</v>
      </c>
      <c r="M7" s="7" t="str">
        <f t="shared" si="2"/>
        <v/>
      </c>
      <c r="N7" s="9" t="str">
        <f t="shared" si="3"/>
        <v/>
      </c>
    </row>
    <row r="8" spans="1:15" x14ac:dyDescent="0.2">
      <c r="A8" s="12" t="s">
        <v>60</v>
      </c>
      <c r="B8" s="6" t="s">
        <v>8</v>
      </c>
      <c r="C8" s="7" t="s">
        <v>53</v>
      </c>
      <c r="D8" s="11" t="s">
        <v>7</v>
      </c>
      <c r="E8" s="9">
        <v>6.8447492939999997</v>
      </c>
      <c r="F8" s="10">
        <v>-23.15525070592</v>
      </c>
      <c r="G8" s="10">
        <v>-3700.7252145975699</v>
      </c>
      <c r="H8" s="9">
        <v>7.4538629969999999</v>
      </c>
      <c r="I8" s="10">
        <v>-22.546137002809999</v>
      </c>
      <c r="J8" s="10">
        <v>-3603.3752671385901</v>
      </c>
      <c r="K8" s="7" t="str">
        <f t="shared" si="0"/>
        <v>No</v>
      </c>
      <c r="L8" s="10">
        <f t="shared" si="1"/>
        <v>0.60911370300000023</v>
      </c>
      <c r="M8" s="7" t="str">
        <f t="shared" si="2"/>
        <v/>
      </c>
      <c r="N8" s="9" t="str">
        <f t="shared" si="3"/>
        <v/>
      </c>
    </row>
    <row r="9" spans="1:15" x14ac:dyDescent="0.2">
      <c r="A9" s="12" t="s">
        <v>60</v>
      </c>
      <c r="B9" s="6" t="s">
        <v>8</v>
      </c>
      <c r="C9" s="7" t="s">
        <v>54</v>
      </c>
      <c r="D9" s="11" t="s">
        <v>7</v>
      </c>
      <c r="E9" s="9">
        <v>12.589776710000001</v>
      </c>
      <c r="F9" s="10">
        <v>-17.410223294800002</v>
      </c>
      <c r="G9" s="10">
        <v>-9978.3084881821505</v>
      </c>
      <c r="H9" s="9">
        <v>14.497706470000001</v>
      </c>
      <c r="I9" s="10">
        <v>-15.502293531899999</v>
      </c>
      <c r="J9" s="10">
        <v>-8884.8181046506197</v>
      </c>
      <c r="K9" s="7" t="str">
        <f t="shared" si="0"/>
        <v>No</v>
      </c>
      <c r="L9" s="10">
        <f t="shared" si="1"/>
        <v>1.90792976</v>
      </c>
      <c r="M9" s="7" t="str">
        <f t="shared" si="2"/>
        <v/>
      </c>
      <c r="N9" s="9" t="str">
        <f t="shared" si="3"/>
        <v/>
      </c>
    </row>
    <row r="10" spans="1:15" x14ac:dyDescent="0.2">
      <c r="A10" s="12" t="s">
        <v>60</v>
      </c>
      <c r="B10" s="6" t="s">
        <v>9</v>
      </c>
      <c r="C10" s="7" t="s">
        <v>53</v>
      </c>
      <c r="D10" s="11" t="s">
        <v>7</v>
      </c>
      <c r="E10" s="9">
        <v>11.333377199999999</v>
      </c>
      <c r="F10" s="10">
        <v>-18.666622801399999</v>
      </c>
      <c r="G10" s="10">
        <v>-317.46080398543398</v>
      </c>
      <c r="H10" s="9">
        <v>11.3333773</v>
      </c>
      <c r="I10" s="10">
        <v>-18.666622699200001</v>
      </c>
      <c r="J10" s="10">
        <v>-317.46080224733203</v>
      </c>
      <c r="K10" s="7" t="str">
        <f t="shared" si="0"/>
        <v>No</v>
      </c>
      <c r="L10" s="10">
        <f t="shared" si="1"/>
        <v>1.0000000116860974E-7</v>
      </c>
      <c r="M10" s="7" t="str">
        <f t="shared" si="2"/>
        <v/>
      </c>
      <c r="N10" s="9" t="str">
        <f t="shared" si="3"/>
        <v/>
      </c>
    </row>
    <row r="11" spans="1:15" x14ac:dyDescent="0.2">
      <c r="A11" s="12" t="s">
        <v>60</v>
      </c>
      <c r="B11" s="6" t="s">
        <v>10</v>
      </c>
      <c r="C11" s="7" t="s">
        <v>53</v>
      </c>
      <c r="D11" s="11" t="s">
        <v>7</v>
      </c>
      <c r="E11" s="9">
        <v>18.201513210000002</v>
      </c>
      <c r="F11" s="10">
        <v>-11.7984867877</v>
      </c>
      <c r="G11" s="10">
        <v>-2115.67477006431</v>
      </c>
      <c r="H11" s="9">
        <v>17.89972105</v>
      </c>
      <c r="I11" s="10">
        <v>-12.1002789494</v>
      </c>
      <c r="J11" s="10">
        <v>-2169.7913761851401</v>
      </c>
      <c r="K11" s="7" t="str">
        <f t="shared" si="0"/>
        <v>No</v>
      </c>
      <c r="L11" s="10">
        <f t="shared" si="1"/>
        <v>-0.30179216000000153</v>
      </c>
      <c r="M11" s="7" t="str">
        <f t="shared" si="2"/>
        <v>No</v>
      </c>
      <c r="N11" s="9">
        <f t="shared" si="3"/>
        <v>54.116606120830056</v>
      </c>
    </row>
    <row r="12" spans="1:15" x14ac:dyDescent="0.2">
      <c r="A12" s="12" t="s">
        <v>60</v>
      </c>
      <c r="B12" s="6" t="s">
        <v>10</v>
      </c>
      <c r="C12" s="7" t="s">
        <v>54</v>
      </c>
      <c r="D12" s="11" t="s">
        <v>7</v>
      </c>
      <c r="E12" s="9">
        <v>19.264544050000001</v>
      </c>
      <c r="F12" s="10">
        <v>-10.7354559473</v>
      </c>
      <c r="G12" s="10">
        <v>-2680.1983010971499</v>
      </c>
      <c r="H12" s="9">
        <v>19.57240376</v>
      </c>
      <c r="I12" s="10">
        <v>-10.4275962449</v>
      </c>
      <c r="J12" s="10">
        <v>-2603.3384960363101</v>
      </c>
      <c r="K12" s="7" t="str">
        <f t="shared" si="0"/>
        <v>No</v>
      </c>
      <c r="L12" s="10">
        <f t="shared" si="1"/>
        <v>0.3078597099999989</v>
      </c>
      <c r="M12" s="7" t="str">
        <f t="shared" si="2"/>
        <v/>
      </c>
      <c r="N12" s="9" t="str">
        <f t="shared" si="3"/>
        <v/>
      </c>
    </row>
    <row r="13" spans="1:15" x14ac:dyDescent="0.2">
      <c r="A13" s="12" t="s">
        <v>60</v>
      </c>
      <c r="B13" s="6" t="s">
        <v>11</v>
      </c>
      <c r="C13" s="7" t="s">
        <v>53</v>
      </c>
      <c r="D13" s="11" t="s">
        <v>7</v>
      </c>
      <c r="E13" s="9">
        <v>14.393542330000001</v>
      </c>
      <c r="F13" s="10">
        <v>-15.606457672599999</v>
      </c>
      <c r="G13" s="10">
        <v>-462.633415140289</v>
      </c>
      <c r="H13" s="9">
        <v>17.350579790000001</v>
      </c>
      <c r="I13" s="10">
        <v>-12.649420214899999</v>
      </c>
      <c r="J13" s="10">
        <v>-374.97583348706502</v>
      </c>
      <c r="K13" s="7" t="str">
        <f t="shared" si="0"/>
        <v>No</v>
      </c>
      <c r="L13" s="10">
        <f t="shared" si="1"/>
        <v>2.9570374600000005</v>
      </c>
      <c r="M13" s="7" t="str">
        <f t="shared" si="2"/>
        <v/>
      </c>
      <c r="N13" s="9" t="str">
        <f t="shared" si="3"/>
        <v/>
      </c>
    </row>
    <row r="14" spans="1:15" x14ac:dyDescent="0.2">
      <c r="A14" s="12" t="s">
        <v>60</v>
      </c>
      <c r="B14" s="6" t="s">
        <v>11</v>
      </c>
      <c r="C14" s="7" t="s">
        <v>55</v>
      </c>
      <c r="D14" s="11" t="s">
        <v>56</v>
      </c>
      <c r="E14" s="9">
        <v>10.026963439999999</v>
      </c>
      <c r="F14" s="10" t="s">
        <v>57</v>
      </c>
      <c r="G14" s="10" t="s">
        <v>47</v>
      </c>
      <c r="H14" s="9">
        <v>10.2514728</v>
      </c>
      <c r="I14" s="10" t="s">
        <v>57</v>
      </c>
      <c r="J14" s="10" t="s">
        <v>47</v>
      </c>
      <c r="K14" s="7" t="str">
        <f t="shared" si="0"/>
        <v/>
      </c>
      <c r="L14" s="10" t="str">
        <f t="shared" si="1"/>
        <v/>
      </c>
      <c r="M14" s="7" t="str">
        <f t="shared" si="2"/>
        <v/>
      </c>
      <c r="N14" s="9" t="str">
        <f t="shared" si="3"/>
        <v/>
      </c>
    </row>
    <row r="15" spans="1:15" x14ac:dyDescent="0.2">
      <c r="A15" s="12" t="s">
        <v>60</v>
      </c>
      <c r="B15" s="6" t="s">
        <v>12</v>
      </c>
      <c r="C15" s="7" t="s">
        <v>53</v>
      </c>
      <c r="D15" s="11" t="s">
        <v>56</v>
      </c>
      <c r="E15" s="9">
        <v>37.823172319999998</v>
      </c>
      <c r="F15" s="10" t="s">
        <v>57</v>
      </c>
      <c r="G15" s="10" t="s">
        <v>47</v>
      </c>
      <c r="H15" s="9">
        <v>37.86776553</v>
      </c>
      <c r="I15" s="10" t="s">
        <v>57</v>
      </c>
      <c r="J15" s="10" t="s">
        <v>47</v>
      </c>
      <c r="K15" s="7" t="str">
        <f t="shared" si="0"/>
        <v/>
      </c>
      <c r="L15" s="10" t="str">
        <f t="shared" si="1"/>
        <v/>
      </c>
      <c r="M15" s="7" t="str">
        <f t="shared" si="2"/>
        <v/>
      </c>
      <c r="N15" s="9" t="str">
        <f t="shared" si="3"/>
        <v/>
      </c>
    </row>
    <row r="16" spans="1:15" x14ac:dyDescent="0.2">
      <c r="A16" s="12" t="s">
        <v>60</v>
      </c>
      <c r="B16" s="6" t="s">
        <v>12</v>
      </c>
      <c r="C16" s="7" t="s">
        <v>54</v>
      </c>
      <c r="D16" s="11" t="s">
        <v>56</v>
      </c>
      <c r="E16" s="9">
        <v>30.79759073</v>
      </c>
      <c r="F16" s="10" t="s">
        <v>57</v>
      </c>
      <c r="G16" s="10" t="s">
        <v>47</v>
      </c>
      <c r="H16" s="9">
        <v>30.677009160000001</v>
      </c>
      <c r="I16" s="10" t="s">
        <v>57</v>
      </c>
      <c r="J16" s="10" t="s">
        <v>47</v>
      </c>
      <c r="K16" s="7" t="str">
        <f t="shared" si="0"/>
        <v/>
      </c>
      <c r="L16" s="10" t="str">
        <f t="shared" si="1"/>
        <v/>
      </c>
      <c r="M16" s="7" t="str">
        <f t="shared" si="2"/>
        <v/>
      </c>
      <c r="N16" s="9" t="str">
        <f t="shared" si="3"/>
        <v/>
      </c>
    </row>
    <row r="17" spans="1:14" x14ac:dyDescent="0.2">
      <c r="A17" s="12" t="s">
        <v>60</v>
      </c>
      <c r="B17" s="6" t="s">
        <v>13</v>
      </c>
      <c r="C17" s="7" t="s">
        <v>53</v>
      </c>
      <c r="D17" s="11" t="s">
        <v>5</v>
      </c>
      <c r="E17" s="9">
        <v>65.019952860000004</v>
      </c>
      <c r="F17" s="10">
        <v>-25.019952859</v>
      </c>
      <c r="G17" s="10">
        <v>-349.32322817294499</v>
      </c>
      <c r="H17" s="9">
        <v>60.529271000000001</v>
      </c>
      <c r="I17" s="10">
        <v>-20.529270997499999</v>
      </c>
      <c r="J17" s="10">
        <v>-286.62528891633298</v>
      </c>
      <c r="K17" s="7" t="str">
        <f t="shared" si="0"/>
        <v>No</v>
      </c>
      <c r="L17" s="10">
        <f t="shared" si="1"/>
        <v>-4.4906818600000022</v>
      </c>
      <c r="M17" s="7" t="str">
        <f t="shared" si="2"/>
        <v/>
      </c>
      <c r="N17" s="9" t="str">
        <f t="shared" si="3"/>
        <v/>
      </c>
    </row>
    <row r="18" spans="1:14" x14ac:dyDescent="0.2">
      <c r="A18" s="12" t="s">
        <v>60</v>
      </c>
      <c r="B18" s="6" t="s">
        <v>13</v>
      </c>
      <c r="C18" s="7" t="s">
        <v>54</v>
      </c>
      <c r="D18" s="11" t="s">
        <v>56</v>
      </c>
      <c r="E18" s="9">
        <v>32.9111367</v>
      </c>
      <c r="F18" s="10" t="s">
        <v>57</v>
      </c>
      <c r="G18" s="10" t="s">
        <v>47</v>
      </c>
      <c r="H18" s="9">
        <v>33.602060659999999</v>
      </c>
      <c r="I18" s="10" t="s">
        <v>57</v>
      </c>
      <c r="J18" s="10" t="s">
        <v>47</v>
      </c>
      <c r="K18" s="7" t="str">
        <f t="shared" si="0"/>
        <v/>
      </c>
      <c r="L18" s="10" t="str">
        <f t="shared" si="1"/>
        <v/>
      </c>
      <c r="M18" s="7" t="str">
        <f t="shared" si="2"/>
        <v/>
      </c>
      <c r="N18" s="9" t="str">
        <f t="shared" si="3"/>
        <v/>
      </c>
    </row>
    <row r="19" spans="1:14" x14ac:dyDescent="0.2">
      <c r="A19" s="12" t="s">
        <v>60</v>
      </c>
      <c r="B19" s="6" t="s">
        <v>49</v>
      </c>
      <c r="C19" s="7" t="s">
        <v>53</v>
      </c>
      <c r="D19" s="11" t="s">
        <v>5</v>
      </c>
      <c r="E19" s="9">
        <v>61.837001039999997</v>
      </c>
      <c r="F19" s="10">
        <v>-21.837001038299999</v>
      </c>
      <c r="G19" s="10">
        <v>-1569.0251370200499</v>
      </c>
      <c r="H19" s="9">
        <v>61.837001200000003</v>
      </c>
      <c r="I19" s="10">
        <v>-21.837001195700001</v>
      </c>
      <c r="J19" s="10">
        <v>-1569.0251483295001</v>
      </c>
      <c r="K19" s="7" t="str">
        <f t="shared" si="0"/>
        <v>No</v>
      </c>
      <c r="L19" s="10">
        <f t="shared" si="1"/>
        <v>1.60000006133032E-7</v>
      </c>
      <c r="M19" s="7" t="str">
        <f t="shared" si="2"/>
        <v/>
      </c>
      <c r="N19" s="9" t="str">
        <f t="shared" si="3"/>
        <v/>
      </c>
    </row>
    <row r="20" spans="1:14" x14ac:dyDescent="0.2">
      <c r="A20" s="12" t="s">
        <v>60</v>
      </c>
      <c r="B20" s="6" t="s">
        <v>14</v>
      </c>
      <c r="C20" s="7" t="s">
        <v>53</v>
      </c>
      <c r="D20" s="11" t="s">
        <v>5</v>
      </c>
      <c r="E20" s="9">
        <v>48.412822470000002</v>
      </c>
      <c r="F20" s="10">
        <v>-8.4128224678999999</v>
      </c>
      <c r="G20" s="10">
        <v>-176.94245025365601</v>
      </c>
      <c r="H20" s="9">
        <v>48.412822990000002</v>
      </c>
      <c r="I20" s="10">
        <v>-8.4128229885000003</v>
      </c>
      <c r="J20" s="10">
        <v>-176.942461203161</v>
      </c>
      <c r="K20" s="7" t="str">
        <f t="shared" si="0"/>
        <v>No</v>
      </c>
      <c r="L20" s="10">
        <f t="shared" si="1"/>
        <v>5.2000000039242877E-7</v>
      </c>
      <c r="M20" s="7" t="str">
        <f t="shared" si="2"/>
        <v/>
      </c>
      <c r="N20" s="9" t="str">
        <f t="shared" si="3"/>
        <v/>
      </c>
    </row>
    <row r="21" spans="1:14" x14ac:dyDescent="0.2">
      <c r="A21" s="12" t="s">
        <v>60</v>
      </c>
      <c r="B21" s="6" t="s">
        <v>14</v>
      </c>
      <c r="C21" s="7" t="s">
        <v>54</v>
      </c>
      <c r="D21" s="11" t="s">
        <v>56</v>
      </c>
      <c r="E21" s="9">
        <v>34.285073779999998</v>
      </c>
      <c r="F21" s="10" t="s">
        <v>57</v>
      </c>
      <c r="G21" s="10" t="s">
        <v>47</v>
      </c>
      <c r="H21" s="9">
        <v>36.493223399999998</v>
      </c>
      <c r="I21" s="10" t="s">
        <v>57</v>
      </c>
      <c r="J21" s="10" t="s">
        <v>47</v>
      </c>
      <c r="K21" s="7" t="str">
        <f t="shared" si="0"/>
        <v/>
      </c>
      <c r="L21" s="10" t="str">
        <f t="shared" si="1"/>
        <v/>
      </c>
      <c r="M21" s="7" t="str">
        <f t="shared" si="2"/>
        <v/>
      </c>
      <c r="N21" s="9" t="str">
        <f t="shared" si="3"/>
        <v/>
      </c>
    </row>
    <row r="22" spans="1:14" x14ac:dyDescent="0.2">
      <c r="A22" s="12" t="s">
        <v>60</v>
      </c>
      <c r="B22" s="6" t="s">
        <v>15</v>
      </c>
      <c r="C22" s="7" t="s">
        <v>53</v>
      </c>
      <c r="D22" s="11" t="s">
        <v>7</v>
      </c>
      <c r="E22" s="9">
        <v>23.58447396</v>
      </c>
      <c r="F22" s="10">
        <v>-6.4155260360000002</v>
      </c>
      <c r="G22" s="10">
        <v>-2590.0420409120302</v>
      </c>
      <c r="H22" s="9">
        <v>23.240274970000002</v>
      </c>
      <c r="I22" s="10">
        <v>-6.7597250262999999</v>
      </c>
      <c r="J22" s="10">
        <v>-2729.0002261510799</v>
      </c>
      <c r="K22" s="7" t="str">
        <f t="shared" si="0"/>
        <v>No</v>
      </c>
      <c r="L22" s="10">
        <f t="shared" si="1"/>
        <v>-0.34419898999999887</v>
      </c>
      <c r="M22" s="7" t="str">
        <f t="shared" si="2"/>
        <v>No</v>
      </c>
      <c r="N22" s="9">
        <f t="shared" si="3"/>
        <v>138.95818523904973</v>
      </c>
    </row>
    <row r="23" spans="1:14" x14ac:dyDescent="0.2">
      <c r="A23" s="12" t="s">
        <v>60</v>
      </c>
      <c r="B23" s="6" t="s">
        <v>16</v>
      </c>
      <c r="C23" s="7" t="s">
        <v>53</v>
      </c>
      <c r="D23" s="11" t="s">
        <v>56</v>
      </c>
      <c r="E23" s="9">
        <v>38.399535620000002</v>
      </c>
      <c r="F23" s="10" t="s">
        <v>57</v>
      </c>
      <c r="G23" s="10" t="s">
        <v>47</v>
      </c>
      <c r="H23" s="9">
        <v>38.399535800000002</v>
      </c>
      <c r="I23" s="10" t="s">
        <v>57</v>
      </c>
      <c r="J23" s="10" t="s">
        <v>47</v>
      </c>
      <c r="K23" s="7" t="str">
        <f t="shared" si="0"/>
        <v/>
      </c>
      <c r="L23" s="10" t="str">
        <f t="shared" si="1"/>
        <v/>
      </c>
      <c r="M23" s="7" t="str">
        <f t="shared" si="2"/>
        <v/>
      </c>
      <c r="N23" s="9" t="str">
        <f t="shared" si="3"/>
        <v/>
      </c>
    </row>
    <row r="24" spans="1:14" x14ac:dyDescent="0.2">
      <c r="A24" s="12" t="s">
        <v>60</v>
      </c>
      <c r="B24" s="6" t="s">
        <v>52</v>
      </c>
      <c r="C24" s="7" t="s">
        <v>53</v>
      </c>
      <c r="D24" s="11" t="s">
        <v>5</v>
      </c>
      <c r="E24" s="9">
        <v>43.9737157</v>
      </c>
      <c r="F24" s="10">
        <v>-3.9737156999000001</v>
      </c>
      <c r="G24" s="10">
        <v>-393.444084435371</v>
      </c>
      <c r="H24" s="9">
        <v>43.976500010000002</v>
      </c>
      <c r="I24" s="10">
        <v>-3.9765000072999999</v>
      </c>
      <c r="J24" s="10">
        <v>-393.71976326055898</v>
      </c>
      <c r="K24" s="7" t="str">
        <f t="shared" si="0"/>
        <v>No</v>
      </c>
      <c r="L24" s="10">
        <f t="shared" si="1"/>
        <v>2.7843100000026766E-3</v>
      </c>
      <c r="M24" s="7" t="str">
        <f t="shared" si="2"/>
        <v/>
      </c>
      <c r="N24" s="9" t="str">
        <f t="shared" si="3"/>
        <v/>
      </c>
    </row>
    <row r="25" spans="1:14" x14ac:dyDescent="0.2">
      <c r="A25" s="12" t="s">
        <v>60</v>
      </c>
      <c r="B25" s="6" t="s">
        <v>17</v>
      </c>
      <c r="C25" s="7" t="s">
        <v>53</v>
      </c>
      <c r="D25" s="11" t="s">
        <v>5</v>
      </c>
      <c r="E25" s="9">
        <v>57.069770859999998</v>
      </c>
      <c r="F25" s="10">
        <v>-17.069770857799998</v>
      </c>
      <c r="G25" s="10">
        <v>-2085.3725467692402</v>
      </c>
      <c r="H25" s="9">
        <v>56.740188519999997</v>
      </c>
      <c r="I25" s="10">
        <v>-16.740188523800001</v>
      </c>
      <c r="J25" s="10">
        <v>-2045.1082715807099</v>
      </c>
      <c r="K25" s="7" t="str">
        <f t="shared" si="0"/>
        <v>No</v>
      </c>
      <c r="L25" s="10">
        <f t="shared" si="1"/>
        <v>-0.32958234000000175</v>
      </c>
      <c r="M25" s="7" t="str">
        <f t="shared" si="2"/>
        <v/>
      </c>
      <c r="N25" s="9" t="str">
        <f t="shared" si="3"/>
        <v/>
      </c>
    </row>
    <row r="26" spans="1:14" x14ac:dyDescent="0.2">
      <c r="A26" s="12" t="s">
        <v>60</v>
      </c>
      <c r="B26" s="6" t="s">
        <v>17</v>
      </c>
      <c r="C26" s="7" t="s">
        <v>54</v>
      </c>
      <c r="D26" s="11" t="s">
        <v>5</v>
      </c>
      <c r="E26" s="9">
        <v>100</v>
      </c>
      <c r="F26" s="10">
        <v>-60</v>
      </c>
      <c r="G26" s="10">
        <v>-1.0350174105059999</v>
      </c>
      <c r="H26" s="9">
        <v>100</v>
      </c>
      <c r="I26" s="10">
        <v>-60</v>
      </c>
      <c r="J26" s="10">
        <v>-1.0350174105059999</v>
      </c>
      <c r="K26" s="7" t="str">
        <f t="shared" si="0"/>
        <v>No</v>
      </c>
      <c r="L26" s="10">
        <f t="shared" si="1"/>
        <v>0</v>
      </c>
      <c r="M26" s="7" t="str">
        <f t="shared" si="2"/>
        <v/>
      </c>
      <c r="N26" s="9" t="str">
        <f t="shared" si="3"/>
        <v/>
      </c>
    </row>
    <row r="27" spans="1:14" x14ac:dyDescent="0.2">
      <c r="A27" s="12" t="s">
        <v>60</v>
      </c>
      <c r="B27" s="6" t="s">
        <v>18</v>
      </c>
      <c r="C27" s="7" t="s">
        <v>53</v>
      </c>
      <c r="D27" s="11" t="s">
        <v>7</v>
      </c>
      <c r="E27" s="9">
        <v>19.874092839999999</v>
      </c>
      <c r="F27" s="10">
        <v>-10.125907156</v>
      </c>
      <c r="G27" s="10">
        <v>-530.20174279183004</v>
      </c>
      <c r="H27" s="9">
        <v>20.936697299999999</v>
      </c>
      <c r="I27" s="10">
        <v>-9.0633027023999997</v>
      </c>
      <c r="J27" s="10">
        <v>-474.56280353262002</v>
      </c>
      <c r="K27" s="7" t="str">
        <f t="shared" si="0"/>
        <v>No</v>
      </c>
      <c r="L27" s="10">
        <f t="shared" si="1"/>
        <v>1.0626044599999993</v>
      </c>
      <c r="M27" s="7" t="str">
        <f t="shared" si="2"/>
        <v/>
      </c>
      <c r="N27" s="9" t="str">
        <f t="shared" si="3"/>
        <v/>
      </c>
    </row>
    <row r="28" spans="1:14" x14ac:dyDescent="0.2">
      <c r="A28" s="12" t="s">
        <v>60</v>
      </c>
      <c r="B28" s="6" t="s">
        <v>19</v>
      </c>
      <c r="C28" s="7" t="s">
        <v>53</v>
      </c>
      <c r="D28" s="11" t="s">
        <v>7</v>
      </c>
      <c r="E28" s="9">
        <v>9.7325751520000008</v>
      </c>
      <c r="F28" s="10">
        <v>-20.267424847880001</v>
      </c>
      <c r="G28" s="10">
        <v>-2708.4578354323298</v>
      </c>
      <c r="H28" s="9">
        <v>9.6707448649999996</v>
      </c>
      <c r="I28" s="10">
        <v>-20.3292551348</v>
      </c>
      <c r="J28" s="10">
        <v>-2716.7205884104701</v>
      </c>
      <c r="K28" s="7" t="str">
        <f t="shared" si="0"/>
        <v>No</v>
      </c>
      <c r="L28" s="10">
        <f t="shared" si="1"/>
        <v>-6.183028700000115E-2</v>
      </c>
      <c r="M28" s="7" t="str">
        <f t="shared" si="2"/>
        <v>No</v>
      </c>
      <c r="N28" s="9">
        <f t="shared" si="3"/>
        <v>8.26275297814027</v>
      </c>
    </row>
    <row r="29" spans="1:14" x14ac:dyDescent="0.2">
      <c r="A29" s="12" t="s">
        <v>60</v>
      </c>
      <c r="B29" s="6" t="s">
        <v>20</v>
      </c>
      <c r="C29" s="7" t="s">
        <v>53</v>
      </c>
      <c r="D29" s="11" t="s">
        <v>7</v>
      </c>
      <c r="E29" s="9">
        <v>11.748342539999999</v>
      </c>
      <c r="F29" s="10">
        <v>-18.251657461499999</v>
      </c>
      <c r="G29" s="10">
        <v>-7264.61601263797</v>
      </c>
      <c r="H29" s="9">
        <v>11.60684575</v>
      </c>
      <c r="I29" s="10">
        <v>-18.393154249599998</v>
      </c>
      <c r="J29" s="10">
        <v>-7320.9352721209198</v>
      </c>
      <c r="K29" s="7" t="str">
        <f t="shared" si="0"/>
        <v>No</v>
      </c>
      <c r="L29" s="10">
        <f t="shared" si="1"/>
        <v>-0.14149678999999971</v>
      </c>
      <c r="M29" s="7" t="str">
        <f t="shared" si="2"/>
        <v>No</v>
      </c>
      <c r="N29" s="9">
        <f t="shared" si="3"/>
        <v>56.319259482949747</v>
      </c>
    </row>
    <row r="30" spans="1:14" x14ac:dyDescent="0.2">
      <c r="A30" s="12" t="s">
        <v>60</v>
      </c>
      <c r="B30" s="6" t="s">
        <v>20</v>
      </c>
      <c r="C30" s="7" t="s">
        <v>54</v>
      </c>
      <c r="D30" s="11" t="s">
        <v>7</v>
      </c>
      <c r="E30" s="9">
        <v>21.524872689999999</v>
      </c>
      <c r="F30" s="10">
        <v>-8.4751273133999998</v>
      </c>
      <c r="G30" s="10">
        <v>-56.832141768320803</v>
      </c>
      <c r="H30" s="9">
        <v>21.524873240000002</v>
      </c>
      <c r="I30" s="10">
        <v>-8.4751267637000005</v>
      </c>
      <c r="J30" s="10">
        <v>-56.832138082166402</v>
      </c>
      <c r="K30" s="7" t="str">
        <f t="shared" si="0"/>
        <v>No</v>
      </c>
      <c r="L30" s="10">
        <f t="shared" si="1"/>
        <v>5.500000028746399E-7</v>
      </c>
      <c r="M30" s="7" t="str">
        <f t="shared" si="2"/>
        <v/>
      </c>
      <c r="N30" s="9" t="str">
        <f t="shared" si="3"/>
        <v/>
      </c>
    </row>
    <row r="31" spans="1:14" x14ac:dyDescent="0.2">
      <c r="A31" s="12" t="s">
        <v>60</v>
      </c>
      <c r="B31" s="6" t="s">
        <v>21</v>
      </c>
      <c r="C31" s="7" t="s">
        <v>53</v>
      </c>
      <c r="D31" s="11" t="s">
        <v>5</v>
      </c>
      <c r="E31" s="9">
        <v>40.533287979999997</v>
      </c>
      <c r="F31" s="10">
        <v>-0.53328798239999697</v>
      </c>
      <c r="G31" s="10">
        <v>-18.628734770861001</v>
      </c>
      <c r="H31" s="9">
        <v>40.533287389999998</v>
      </c>
      <c r="I31" s="10">
        <v>-0.53328738730000003</v>
      </c>
      <c r="J31" s="10">
        <v>-18.6287139829182</v>
      </c>
      <c r="K31" s="7" t="str">
        <f t="shared" si="0"/>
        <v>No</v>
      </c>
      <c r="L31" s="10">
        <f t="shared" si="1"/>
        <v>-5.8999999907882739E-7</v>
      </c>
      <c r="M31" s="7" t="str">
        <f t="shared" si="2"/>
        <v/>
      </c>
      <c r="N31" s="9" t="str">
        <f t="shared" si="3"/>
        <v/>
      </c>
    </row>
    <row r="32" spans="1:14" x14ac:dyDescent="0.2">
      <c r="A32" s="12" t="s">
        <v>60</v>
      </c>
      <c r="B32" s="6" t="s">
        <v>21</v>
      </c>
      <c r="C32" s="7" t="s">
        <v>54</v>
      </c>
      <c r="D32" s="11" t="s">
        <v>56</v>
      </c>
      <c r="E32" s="9">
        <v>30.640766620000001</v>
      </c>
      <c r="F32" s="10" t="s">
        <v>57</v>
      </c>
      <c r="G32" s="10" t="s">
        <v>47</v>
      </c>
      <c r="H32" s="9">
        <v>30.603219410000001</v>
      </c>
      <c r="I32" s="10" t="s">
        <v>57</v>
      </c>
      <c r="J32" s="10" t="s">
        <v>47</v>
      </c>
      <c r="K32" s="7" t="str">
        <f t="shared" si="0"/>
        <v/>
      </c>
      <c r="L32" s="10" t="str">
        <f t="shared" si="1"/>
        <v/>
      </c>
      <c r="M32" s="7" t="str">
        <f t="shared" si="2"/>
        <v/>
      </c>
      <c r="N32" s="9" t="str">
        <f t="shared" si="3"/>
        <v/>
      </c>
    </row>
    <row r="33" spans="1:14" x14ac:dyDescent="0.2">
      <c r="A33" s="12" t="s">
        <v>60</v>
      </c>
      <c r="B33" s="6" t="s">
        <v>50</v>
      </c>
      <c r="C33" s="7" t="s">
        <v>53</v>
      </c>
      <c r="D33" s="11" t="s">
        <v>7</v>
      </c>
      <c r="E33" s="9">
        <v>22.647909120000001</v>
      </c>
      <c r="F33" s="10">
        <v>-7.3520908793000004</v>
      </c>
      <c r="G33" s="10">
        <v>-103.033896275483</v>
      </c>
      <c r="H33" s="9">
        <v>22.647909339999998</v>
      </c>
      <c r="I33" s="10">
        <v>-7.3520906590999999</v>
      </c>
      <c r="J33" s="10">
        <v>-103.03389318955</v>
      </c>
      <c r="K33" s="7" t="str">
        <f t="shared" si="0"/>
        <v>No</v>
      </c>
      <c r="L33" s="10">
        <f t="shared" si="1"/>
        <v>2.1999999688659955E-7</v>
      </c>
      <c r="M33" s="7" t="str">
        <f t="shared" si="2"/>
        <v/>
      </c>
      <c r="N33" s="9" t="str">
        <f t="shared" si="3"/>
        <v/>
      </c>
    </row>
    <row r="34" spans="1:14" x14ac:dyDescent="0.2">
      <c r="A34" s="12" t="s">
        <v>60</v>
      </c>
      <c r="B34" s="6" t="s">
        <v>50</v>
      </c>
      <c r="C34" s="7" t="s">
        <v>54</v>
      </c>
      <c r="D34" s="11" t="s">
        <v>7</v>
      </c>
      <c r="E34" s="9">
        <v>19.88593401</v>
      </c>
      <c r="F34" s="10">
        <v>-10.114065992700001</v>
      </c>
      <c r="G34" s="10">
        <v>-1025.9102914442601</v>
      </c>
      <c r="H34" s="9">
        <v>19.509124509999999</v>
      </c>
      <c r="I34" s="10">
        <v>-10.490875487</v>
      </c>
      <c r="J34" s="10">
        <v>-1064.13159021721</v>
      </c>
      <c r="K34" s="7" t="str">
        <f t="shared" si="0"/>
        <v>No</v>
      </c>
      <c r="L34" s="10">
        <f t="shared" si="1"/>
        <v>-0.37680950000000024</v>
      </c>
      <c r="M34" s="7" t="str">
        <f t="shared" si="2"/>
        <v>No</v>
      </c>
      <c r="N34" s="9">
        <f t="shared" si="3"/>
        <v>38.221298772949922</v>
      </c>
    </row>
    <row r="35" spans="1:14" x14ac:dyDescent="0.2">
      <c r="A35" s="12" t="s">
        <v>60</v>
      </c>
      <c r="B35" s="6" t="s">
        <v>22</v>
      </c>
      <c r="C35" s="7" t="s">
        <v>53</v>
      </c>
      <c r="D35" s="11" t="s">
        <v>5</v>
      </c>
      <c r="E35" s="9">
        <v>70.522716970000005</v>
      </c>
      <c r="F35" s="10">
        <v>-30.5227169733</v>
      </c>
      <c r="G35" s="10">
        <v>-670.26263484664003</v>
      </c>
      <c r="H35" s="9">
        <v>72.875209960000007</v>
      </c>
      <c r="I35" s="10">
        <v>-32.875209958399999</v>
      </c>
      <c r="J35" s="10">
        <v>-721.92212990504697</v>
      </c>
      <c r="K35" s="7" t="str">
        <f t="shared" ref="K35:K65" si="4">IF(AND(OR(D35="Low",D35="High"),(H35&lt;&gt;"n/a")),"No","")</f>
        <v>No</v>
      </c>
      <c r="L35" s="10">
        <f t="shared" ref="L35:L65" si="5">IF(K35="No",(IF(E35="n/a",H35,H35-E35)),"")</f>
        <v>2.3524929900000018</v>
      </c>
      <c r="M35" s="7" t="str">
        <f t="shared" ref="M35:M65" si="6">IF(K35="","",IF(ABS(L35)&lt;0.05,"",IF(AND(D35="High",L35&lt;=0),"",IF(AND(D35="Low",L35&gt;=0),"","No"))))</f>
        <v>No</v>
      </c>
      <c r="N35" s="9">
        <f t="shared" ref="N35:N65" si="7">IF(M35="No",IF(D35="High",IF(G35="in range",ABS(J35)*(-1),ABS(J35-G35)*(-1)),IF(G35="in range",ABS(J35),ABS(J35-G35))),"")</f>
        <v>-51.659495058406947</v>
      </c>
    </row>
    <row r="36" spans="1:14" x14ac:dyDescent="0.2">
      <c r="A36" s="12" t="s">
        <v>60</v>
      </c>
      <c r="B36" s="6" t="s">
        <v>22</v>
      </c>
      <c r="C36" s="7" t="s">
        <v>54</v>
      </c>
      <c r="D36" s="11" t="s">
        <v>56</v>
      </c>
      <c r="E36" s="9">
        <v>38.169574070000003</v>
      </c>
      <c r="F36" s="10" t="s">
        <v>57</v>
      </c>
      <c r="G36" s="10" t="s">
        <v>47</v>
      </c>
      <c r="H36" s="9">
        <v>27.32171967</v>
      </c>
      <c r="I36" s="10">
        <v>-2.6782803310999999</v>
      </c>
      <c r="J36" s="10">
        <v>-139.13961365853601</v>
      </c>
      <c r="K36" s="7" t="str">
        <f t="shared" si="4"/>
        <v/>
      </c>
      <c r="L36" s="10" t="str">
        <f t="shared" si="5"/>
        <v/>
      </c>
      <c r="M36" s="7" t="str">
        <f t="shared" si="6"/>
        <v/>
      </c>
      <c r="N36" s="9" t="str">
        <f t="shared" si="7"/>
        <v/>
      </c>
    </row>
    <row r="37" spans="1:14" x14ac:dyDescent="0.2">
      <c r="A37" s="12" t="s">
        <v>60</v>
      </c>
      <c r="B37" s="6" t="s">
        <v>23</v>
      </c>
      <c r="C37" s="7" t="s">
        <v>53</v>
      </c>
      <c r="D37" s="11" t="s">
        <v>7</v>
      </c>
      <c r="E37" s="9">
        <v>19.452646380000001</v>
      </c>
      <c r="F37" s="10">
        <v>-10.547353623299999</v>
      </c>
      <c r="G37" s="10">
        <v>-2993.3005895303299</v>
      </c>
      <c r="H37" s="9">
        <v>20.190627920000001</v>
      </c>
      <c r="I37" s="10">
        <v>-9.8093720785999992</v>
      </c>
      <c r="J37" s="10">
        <v>-2783.86411174569</v>
      </c>
      <c r="K37" s="7" t="str">
        <f t="shared" si="4"/>
        <v>No</v>
      </c>
      <c r="L37" s="10">
        <f t="shared" si="5"/>
        <v>0.73798153999999982</v>
      </c>
      <c r="M37" s="7" t="str">
        <f t="shared" si="6"/>
        <v/>
      </c>
      <c r="N37" s="9" t="str">
        <f t="shared" si="7"/>
        <v/>
      </c>
    </row>
    <row r="38" spans="1:14" x14ac:dyDescent="0.2">
      <c r="A38" s="12" t="s">
        <v>60</v>
      </c>
      <c r="B38" s="6" t="s">
        <v>24</v>
      </c>
      <c r="C38" s="7" t="s">
        <v>53</v>
      </c>
      <c r="D38" s="11" t="s">
        <v>56</v>
      </c>
      <c r="E38" s="9">
        <v>30.988116170000001</v>
      </c>
      <c r="F38" s="10" t="s">
        <v>57</v>
      </c>
      <c r="G38" s="10" t="s">
        <v>47</v>
      </c>
      <c r="H38" s="9">
        <v>33.213176949999998</v>
      </c>
      <c r="I38" s="10" t="s">
        <v>57</v>
      </c>
      <c r="J38" s="10" t="s">
        <v>47</v>
      </c>
      <c r="K38" s="7" t="str">
        <f t="shared" si="4"/>
        <v/>
      </c>
      <c r="L38" s="10" t="str">
        <f t="shared" si="5"/>
        <v/>
      </c>
      <c r="M38" s="7" t="str">
        <f t="shared" si="6"/>
        <v/>
      </c>
      <c r="N38" s="9" t="str">
        <f t="shared" si="7"/>
        <v/>
      </c>
    </row>
    <row r="39" spans="1:14" x14ac:dyDescent="0.2">
      <c r="A39" s="12" t="s">
        <v>60</v>
      </c>
      <c r="B39" s="6" t="s">
        <v>24</v>
      </c>
      <c r="C39" s="7" t="s">
        <v>54</v>
      </c>
      <c r="D39" s="11" t="s">
        <v>7</v>
      </c>
      <c r="E39" s="9">
        <v>19.875571780000001</v>
      </c>
      <c r="F39" s="10">
        <v>-10.12442822</v>
      </c>
      <c r="G39" s="10">
        <v>-1679.8580557959301</v>
      </c>
      <c r="H39" s="9">
        <v>23.13320745</v>
      </c>
      <c r="I39" s="10">
        <v>-6.8667925518999997</v>
      </c>
      <c r="J39" s="10">
        <v>-1139.34698682556</v>
      </c>
      <c r="K39" s="7" t="str">
        <f t="shared" si="4"/>
        <v>No</v>
      </c>
      <c r="L39" s="10">
        <f t="shared" si="5"/>
        <v>3.2576356699999991</v>
      </c>
      <c r="M39" s="7" t="str">
        <f t="shared" si="6"/>
        <v/>
      </c>
      <c r="N39" s="9" t="str">
        <f t="shared" si="7"/>
        <v/>
      </c>
    </row>
    <row r="40" spans="1:14" x14ac:dyDescent="0.2">
      <c r="A40" s="12" t="s">
        <v>60</v>
      </c>
      <c r="B40" s="6" t="s">
        <v>46</v>
      </c>
      <c r="C40" s="7" t="s">
        <v>53</v>
      </c>
      <c r="D40" s="11" t="s">
        <v>5</v>
      </c>
      <c r="E40" s="9">
        <v>77.022357400000004</v>
      </c>
      <c r="F40" s="10">
        <v>-37.022357404899999</v>
      </c>
      <c r="G40" s="10">
        <v>-829.38458184827596</v>
      </c>
      <c r="H40" s="9">
        <v>77.022356700000003</v>
      </c>
      <c r="I40" s="10">
        <v>-37.022356704099998</v>
      </c>
      <c r="J40" s="10">
        <v>-829.38456614876998</v>
      </c>
      <c r="K40" s="7" t="str">
        <f t="shared" si="4"/>
        <v>No</v>
      </c>
      <c r="L40" s="10">
        <f t="shared" si="5"/>
        <v>-7.0000000107484084E-7</v>
      </c>
      <c r="M40" s="7" t="str">
        <f t="shared" si="6"/>
        <v/>
      </c>
      <c r="N40" s="9" t="str">
        <f t="shared" si="7"/>
        <v/>
      </c>
    </row>
    <row r="41" spans="1:14" x14ac:dyDescent="0.2">
      <c r="A41" s="12" t="s">
        <v>60</v>
      </c>
      <c r="B41" s="6" t="s">
        <v>25</v>
      </c>
      <c r="C41" s="7" t="s">
        <v>53</v>
      </c>
      <c r="D41" s="11" t="s">
        <v>5</v>
      </c>
      <c r="E41" s="9">
        <v>54.782582230000003</v>
      </c>
      <c r="F41" s="10">
        <v>-14.782582231699999</v>
      </c>
      <c r="G41" s="10">
        <v>-4007.3864576201699</v>
      </c>
      <c r="H41" s="9">
        <v>54.845438020000003</v>
      </c>
      <c r="I41" s="10">
        <v>-14.845438016199999</v>
      </c>
      <c r="J41" s="10">
        <v>-4024.4259312141899</v>
      </c>
      <c r="K41" s="7" t="str">
        <f t="shared" si="4"/>
        <v>No</v>
      </c>
      <c r="L41" s="10">
        <f t="shared" si="5"/>
        <v>6.2855790000000411E-2</v>
      </c>
      <c r="M41" s="7" t="str">
        <f t="shared" si="6"/>
        <v>No</v>
      </c>
      <c r="N41" s="9">
        <f t="shared" si="7"/>
        <v>-17.03947359401991</v>
      </c>
    </row>
    <row r="42" spans="1:14" x14ac:dyDescent="0.2">
      <c r="A42" s="12" t="s">
        <v>60</v>
      </c>
      <c r="B42" s="6" t="s">
        <v>25</v>
      </c>
      <c r="C42" s="7" t="s">
        <v>54</v>
      </c>
      <c r="D42" s="11" t="s">
        <v>56</v>
      </c>
      <c r="E42" s="9">
        <v>32.295859610000001</v>
      </c>
      <c r="F42" s="10" t="s">
        <v>57</v>
      </c>
      <c r="G42" s="10" t="s">
        <v>47</v>
      </c>
      <c r="H42" s="9">
        <v>31.869760889999998</v>
      </c>
      <c r="I42" s="10" t="s">
        <v>57</v>
      </c>
      <c r="J42" s="10" t="s">
        <v>47</v>
      </c>
      <c r="K42" s="7" t="str">
        <f t="shared" si="4"/>
        <v/>
      </c>
      <c r="L42" s="10" t="str">
        <f t="shared" si="5"/>
        <v/>
      </c>
      <c r="M42" s="7" t="str">
        <f t="shared" si="6"/>
        <v/>
      </c>
      <c r="N42" s="9" t="str">
        <f t="shared" si="7"/>
        <v/>
      </c>
    </row>
    <row r="43" spans="1:14" x14ac:dyDescent="0.2">
      <c r="A43" s="12" t="s">
        <v>60</v>
      </c>
      <c r="B43" s="6" t="s">
        <v>26</v>
      </c>
      <c r="C43" s="7" t="s">
        <v>53</v>
      </c>
      <c r="D43" s="11" t="s">
        <v>7</v>
      </c>
      <c r="E43" s="9">
        <v>6.7527216799999996</v>
      </c>
      <c r="F43" s="10">
        <v>-23.247278319900001</v>
      </c>
      <c r="G43" s="10">
        <v>-3359.0229800994898</v>
      </c>
      <c r="H43" s="9">
        <v>8.2843963689999995</v>
      </c>
      <c r="I43" s="10">
        <v>-21.7156036308</v>
      </c>
      <c r="J43" s="10">
        <v>-3137.70974041932</v>
      </c>
      <c r="K43" s="7" t="str">
        <f t="shared" si="4"/>
        <v>No</v>
      </c>
      <c r="L43" s="10">
        <f t="shared" si="5"/>
        <v>1.5316746889999999</v>
      </c>
      <c r="M43" s="7" t="str">
        <f t="shared" si="6"/>
        <v/>
      </c>
      <c r="N43" s="9" t="str">
        <f t="shared" si="7"/>
        <v/>
      </c>
    </row>
    <row r="44" spans="1:14" x14ac:dyDescent="0.2">
      <c r="A44" s="12" t="s">
        <v>60</v>
      </c>
      <c r="B44" s="6" t="s">
        <v>26</v>
      </c>
      <c r="C44" s="7" t="s">
        <v>54</v>
      </c>
      <c r="D44" s="11" t="s">
        <v>7</v>
      </c>
      <c r="E44" s="9">
        <v>10.355028089999999</v>
      </c>
      <c r="F44" s="10">
        <v>-19.644971913799999</v>
      </c>
      <c r="G44" s="10">
        <v>-3135.7301487858199</v>
      </c>
      <c r="H44" s="9">
        <v>11.036815560000001</v>
      </c>
      <c r="I44" s="10">
        <v>-18.963184435799999</v>
      </c>
      <c r="J44" s="10">
        <v>-3026.9032408518201</v>
      </c>
      <c r="K44" s="7" t="str">
        <f t="shared" si="4"/>
        <v>No</v>
      </c>
      <c r="L44" s="10">
        <f t="shared" si="5"/>
        <v>0.68178747000000151</v>
      </c>
      <c r="M44" s="7" t="str">
        <f t="shared" si="6"/>
        <v/>
      </c>
      <c r="N44" s="9" t="str">
        <f t="shared" si="7"/>
        <v/>
      </c>
    </row>
    <row r="45" spans="1:14" x14ac:dyDescent="0.2">
      <c r="A45" s="12" t="s">
        <v>60</v>
      </c>
      <c r="B45" s="6" t="s">
        <v>27</v>
      </c>
      <c r="C45" s="7" t="s">
        <v>53</v>
      </c>
      <c r="D45" s="11" t="s">
        <v>7</v>
      </c>
      <c r="E45" s="9">
        <v>21.212425799999998</v>
      </c>
      <c r="F45" s="10">
        <v>-8.7875741966999996</v>
      </c>
      <c r="G45" s="10">
        <v>-1374.3708960435599</v>
      </c>
      <c r="H45" s="9">
        <v>21.201241889999999</v>
      </c>
      <c r="I45" s="10">
        <v>-8.7987581147</v>
      </c>
      <c r="J45" s="10">
        <v>-1376.1200535538001</v>
      </c>
      <c r="K45" s="7" t="str">
        <f t="shared" si="4"/>
        <v>No</v>
      </c>
      <c r="L45" s="10">
        <f t="shared" si="5"/>
        <v>-1.1183909999999742E-2</v>
      </c>
      <c r="M45" s="7" t="str">
        <f t="shared" si="6"/>
        <v/>
      </c>
      <c r="N45" s="9" t="str">
        <f t="shared" si="7"/>
        <v/>
      </c>
    </row>
    <row r="46" spans="1:14" x14ac:dyDescent="0.2">
      <c r="A46" s="12" t="s">
        <v>60</v>
      </c>
      <c r="B46" s="6" t="s">
        <v>27</v>
      </c>
      <c r="C46" s="7" t="s">
        <v>54</v>
      </c>
      <c r="D46" s="11" t="s">
        <v>7</v>
      </c>
      <c r="E46" s="9">
        <v>20.144589719999999</v>
      </c>
      <c r="F46" s="10">
        <v>-9.8554102847999996</v>
      </c>
      <c r="G46" s="10">
        <v>-1564.73082262548</v>
      </c>
      <c r="H46" s="9">
        <v>20.294407490000001</v>
      </c>
      <c r="I46" s="10">
        <v>-9.7055925079000005</v>
      </c>
      <c r="J46" s="10">
        <v>-1540.9444467650901</v>
      </c>
      <c r="K46" s="7" t="str">
        <f t="shared" si="4"/>
        <v>No</v>
      </c>
      <c r="L46" s="10">
        <f t="shared" si="5"/>
        <v>0.14981777000000207</v>
      </c>
      <c r="M46" s="7" t="str">
        <f t="shared" si="6"/>
        <v/>
      </c>
      <c r="N46" s="9" t="str">
        <f t="shared" si="7"/>
        <v/>
      </c>
    </row>
    <row r="47" spans="1:14" x14ac:dyDescent="0.2">
      <c r="A47" s="12" t="s">
        <v>60</v>
      </c>
      <c r="B47" s="6" t="s">
        <v>28</v>
      </c>
      <c r="C47" s="7" t="s">
        <v>53</v>
      </c>
      <c r="D47" s="11" t="s">
        <v>7</v>
      </c>
      <c r="E47" s="9">
        <v>16.954465649999999</v>
      </c>
      <c r="F47" s="10">
        <v>-13.045534354699999</v>
      </c>
      <c r="G47" s="10">
        <v>-2925.0705964413801</v>
      </c>
      <c r="H47" s="9">
        <v>17.371582100000001</v>
      </c>
      <c r="I47" s="10">
        <v>-12.6284178965</v>
      </c>
      <c r="J47" s="10">
        <v>-2831.5447159370601</v>
      </c>
      <c r="K47" s="7" t="str">
        <f t="shared" si="4"/>
        <v>No</v>
      </c>
      <c r="L47" s="10">
        <f t="shared" si="5"/>
        <v>0.41711645000000175</v>
      </c>
      <c r="M47" s="7" t="str">
        <f t="shared" si="6"/>
        <v/>
      </c>
      <c r="N47" s="9" t="str">
        <f t="shared" si="7"/>
        <v/>
      </c>
    </row>
    <row r="48" spans="1:14" x14ac:dyDescent="0.2">
      <c r="A48" s="12" t="s">
        <v>60</v>
      </c>
      <c r="B48" s="6" t="s">
        <v>28</v>
      </c>
      <c r="C48" s="7" t="s">
        <v>54</v>
      </c>
      <c r="D48" s="11" t="s">
        <v>7</v>
      </c>
      <c r="E48" s="9">
        <v>12.190960349999999</v>
      </c>
      <c r="F48" s="10">
        <v>-17.809039652399999</v>
      </c>
      <c r="G48" s="10">
        <v>-9084.0897981657399</v>
      </c>
      <c r="H48" s="9">
        <v>12.17500188</v>
      </c>
      <c r="I48" s="10">
        <v>-17.824998115900001</v>
      </c>
      <c r="J48" s="10">
        <v>-9092.2299403802699</v>
      </c>
      <c r="K48" s="7" t="str">
        <f t="shared" si="4"/>
        <v>No</v>
      </c>
      <c r="L48" s="10">
        <f t="shared" si="5"/>
        <v>-1.5958469999999281E-2</v>
      </c>
      <c r="M48" s="7" t="str">
        <f t="shared" si="6"/>
        <v/>
      </c>
      <c r="N48" s="9" t="str">
        <f t="shared" si="7"/>
        <v/>
      </c>
    </row>
    <row r="49" spans="1:15" x14ac:dyDescent="0.2">
      <c r="A49" s="12" t="s">
        <v>60</v>
      </c>
      <c r="B49" s="6" t="s">
        <v>51</v>
      </c>
      <c r="C49" s="7" t="s">
        <v>53</v>
      </c>
      <c r="D49" s="11" t="s">
        <v>7</v>
      </c>
      <c r="E49" s="9">
        <v>18.27483067</v>
      </c>
      <c r="F49" s="10">
        <v>-11.7251693318</v>
      </c>
      <c r="G49" s="10">
        <v>-2567.0163149356899</v>
      </c>
      <c r="H49" s="9">
        <v>18.83119095</v>
      </c>
      <c r="I49" s="10">
        <v>-11.1688090521</v>
      </c>
      <c r="J49" s="10">
        <v>-2445.21117297508</v>
      </c>
      <c r="K49" s="7" t="str">
        <f t="shared" si="4"/>
        <v>No</v>
      </c>
      <c r="L49" s="10">
        <f t="shared" si="5"/>
        <v>0.55636027999999982</v>
      </c>
      <c r="M49" s="7" t="str">
        <f t="shared" si="6"/>
        <v/>
      </c>
      <c r="N49" s="9" t="str">
        <f t="shared" si="7"/>
        <v/>
      </c>
    </row>
    <row r="50" spans="1:15" x14ac:dyDescent="0.2">
      <c r="A50" s="12" t="s">
        <v>60</v>
      </c>
      <c r="B50" s="6" t="s">
        <v>51</v>
      </c>
      <c r="C50" s="7" t="s">
        <v>54</v>
      </c>
      <c r="D50" s="11" t="s">
        <v>7</v>
      </c>
      <c r="E50" s="9">
        <v>17.37182408</v>
      </c>
      <c r="F50" s="10">
        <v>-12.6281759176</v>
      </c>
      <c r="G50" s="10">
        <v>-6334.9070047670202</v>
      </c>
      <c r="H50" s="9">
        <v>18.66162482</v>
      </c>
      <c r="I50" s="10">
        <v>-11.3383751764</v>
      </c>
      <c r="J50" s="10">
        <v>-5687.8802446477002</v>
      </c>
      <c r="K50" s="7" t="str">
        <f t="shared" si="4"/>
        <v>No</v>
      </c>
      <c r="L50" s="10">
        <f t="shared" si="5"/>
        <v>1.2898007400000004</v>
      </c>
      <c r="M50" s="7" t="str">
        <f t="shared" si="6"/>
        <v/>
      </c>
      <c r="N50" s="9" t="str">
        <f t="shared" si="7"/>
        <v/>
      </c>
    </row>
    <row r="51" spans="1:15" x14ac:dyDescent="0.2">
      <c r="A51" s="12" t="s">
        <v>60</v>
      </c>
      <c r="B51" s="6" t="s">
        <v>29</v>
      </c>
      <c r="C51" s="7" t="s">
        <v>53</v>
      </c>
      <c r="D51" s="11" t="s">
        <v>5</v>
      </c>
      <c r="E51" s="9">
        <v>60.034385520000001</v>
      </c>
      <c r="F51" s="10">
        <v>-20.034385520400001</v>
      </c>
      <c r="G51" s="10">
        <v>-6353.15020452913</v>
      </c>
      <c r="H51" s="9">
        <v>60.034385649999997</v>
      </c>
      <c r="I51" s="10">
        <v>-20.034385653400001</v>
      </c>
      <c r="J51" s="10">
        <v>-6353.1502467050695</v>
      </c>
      <c r="K51" s="7" t="str">
        <f t="shared" si="4"/>
        <v>No</v>
      </c>
      <c r="L51" s="10">
        <f t="shared" si="5"/>
        <v>1.2999999654539351E-7</v>
      </c>
      <c r="M51" s="7" t="str">
        <f t="shared" si="6"/>
        <v/>
      </c>
      <c r="N51" s="9" t="str">
        <f t="shared" si="7"/>
        <v/>
      </c>
    </row>
    <row r="52" spans="1:15" x14ac:dyDescent="0.2">
      <c r="A52" s="12" t="s">
        <v>60</v>
      </c>
      <c r="B52" s="6" t="s">
        <v>30</v>
      </c>
      <c r="C52" s="7" t="s">
        <v>53</v>
      </c>
      <c r="D52" s="11" t="s">
        <v>7</v>
      </c>
      <c r="E52" s="9">
        <v>19.741109040000001</v>
      </c>
      <c r="F52" s="10">
        <v>-10.258890962300001</v>
      </c>
      <c r="G52" s="10">
        <v>-452.82389238148801</v>
      </c>
      <c r="H52" s="9">
        <v>20.019099310000001</v>
      </c>
      <c r="I52" s="10">
        <v>-9.9809006890000003</v>
      </c>
      <c r="J52" s="10">
        <v>-440.55349804135</v>
      </c>
      <c r="K52" s="7" t="str">
        <f t="shared" si="4"/>
        <v>No</v>
      </c>
      <c r="L52" s="10">
        <f t="shared" si="5"/>
        <v>0.27799027000000009</v>
      </c>
      <c r="M52" s="7" t="str">
        <f t="shared" si="6"/>
        <v/>
      </c>
      <c r="N52" s="9" t="str">
        <f t="shared" si="7"/>
        <v/>
      </c>
    </row>
    <row r="53" spans="1:15" x14ac:dyDescent="0.2">
      <c r="A53" s="12" t="s">
        <v>60</v>
      </c>
      <c r="B53" s="6" t="s">
        <v>30</v>
      </c>
      <c r="C53" s="7" t="s">
        <v>54</v>
      </c>
      <c r="D53" s="11" t="s">
        <v>7</v>
      </c>
      <c r="E53" s="9">
        <v>22.09581996</v>
      </c>
      <c r="F53" s="10">
        <v>-7.9041800397999999</v>
      </c>
      <c r="G53" s="10">
        <v>-259.41916038599999</v>
      </c>
      <c r="H53" s="9">
        <v>26.98383785</v>
      </c>
      <c r="I53" s="10">
        <v>-3.0161621535999998</v>
      </c>
      <c r="J53" s="10">
        <v>-98.991957361176205</v>
      </c>
      <c r="K53" s="7" t="str">
        <f t="shared" si="4"/>
        <v>No</v>
      </c>
      <c r="L53" s="10">
        <f t="shared" si="5"/>
        <v>4.8880178900000004</v>
      </c>
      <c r="M53" s="7" t="str">
        <f t="shared" si="6"/>
        <v/>
      </c>
      <c r="N53" s="9" t="str">
        <f t="shared" si="7"/>
        <v/>
      </c>
    </row>
    <row r="54" spans="1:15" x14ac:dyDescent="0.2">
      <c r="A54" s="12" t="s">
        <v>60</v>
      </c>
      <c r="B54" s="6" t="s">
        <v>31</v>
      </c>
      <c r="C54" s="7" t="s">
        <v>53</v>
      </c>
      <c r="D54" s="11" t="s">
        <v>7</v>
      </c>
      <c r="E54" s="9">
        <v>5.5854713020000002</v>
      </c>
      <c r="F54" s="10">
        <v>-24.414528698240002</v>
      </c>
      <c r="G54" s="10">
        <v>-1018.59846541947</v>
      </c>
      <c r="H54" s="9">
        <v>5.5529566389999996</v>
      </c>
      <c r="I54" s="10">
        <v>-24.447043360609999</v>
      </c>
      <c r="J54" s="10">
        <v>-1019.9550095344</v>
      </c>
      <c r="K54" s="7" t="str">
        <f t="shared" si="4"/>
        <v>No</v>
      </c>
      <c r="L54" s="10">
        <f t="shared" si="5"/>
        <v>-3.251466300000061E-2</v>
      </c>
      <c r="M54" s="7" t="str">
        <f t="shared" si="6"/>
        <v/>
      </c>
      <c r="N54" s="9" t="str">
        <f t="shared" si="7"/>
        <v/>
      </c>
    </row>
    <row r="55" spans="1:15" x14ac:dyDescent="0.2">
      <c r="A55" s="12" t="s">
        <v>60</v>
      </c>
      <c r="B55" s="6" t="s">
        <v>31</v>
      </c>
      <c r="C55" s="7" t="s">
        <v>54</v>
      </c>
      <c r="D55" s="11" t="s">
        <v>7</v>
      </c>
      <c r="E55" s="9">
        <v>6.2181009170000001</v>
      </c>
      <c r="F55" s="10">
        <v>-23.78189908293</v>
      </c>
      <c r="G55" s="10">
        <v>-2554.2533817160602</v>
      </c>
      <c r="H55" s="9">
        <v>9.9115560330000001</v>
      </c>
      <c r="I55" s="10">
        <v>-20.088443967109999</v>
      </c>
      <c r="J55" s="10">
        <v>-2157.5642785093301</v>
      </c>
      <c r="K55" s="7" t="str">
        <f t="shared" si="4"/>
        <v>No</v>
      </c>
      <c r="L55" s="10">
        <f t="shared" si="5"/>
        <v>3.693455116</v>
      </c>
      <c r="M55" s="7" t="str">
        <f t="shared" si="6"/>
        <v/>
      </c>
      <c r="N55" s="9" t="str">
        <f t="shared" si="7"/>
        <v/>
      </c>
      <c r="O55" s="4"/>
    </row>
    <row r="56" spans="1:15" x14ac:dyDescent="0.2">
      <c r="A56" s="12" t="s">
        <v>60</v>
      </c>
      <c r="B56" s="6" t="s">
        <v>32</v>
      </c>
      <c r="C56" s="7" t="s">
        <v>53</v>
      </c>
      <c r="D56" s="11" t="s">
        <v>7</v>
      </c>
      <c r="E56" s="9">
        <v>18.47255402</v>
      </c>
      <c r="F56" s="10">
        <v>-11.5274459798</v>
      </c>
      <c r="G56" s="10">
        <v>-562.25318531355504</v>
      </c>
      <c r="H56" s="9">
        <v>18.472554120000002</v>
      </c>
      <c r="I56" s="10">
        <v>-11.527445884600001</v>
      </c>
      <c r="J56" s="10">
        <v>-562.25318067015905</v>
      </c>
      <c r="K56" s="7" t="str">
        <f t="shared" si="4"/>
        <v>No</v>
      </c>
      <c r="L56" s="10">
        <f t="shared" si="5"/>
        <v>1.0000000116860974E-7</v>
      </c>
      <c r="M56" s="7" t="str">
        <f t="shared" si="6"/>
        <v/>
      </c>
      <c r="N56" s="9" t="str">
        <f t="shared" si="7"/>
        <v/>
      </c>
    </row>
    <row r="57" spans="1:15" s="5" customFormat="1" x14ac:dyDescent="0.2">
      <c r="A57" s="14" t="s">
        <v>60</v>
      </c>
      <c r="B57" s="6" t="s">
        <v>32</v>
      </c>
      <c r="C57" s="7" t="s">
        <v>54</v>
      </c>
      <c r="D57" s="11" t="s">
        <v>7</v>
      </c>
      <c r="E57" s="9">
        <v>19.4117219</v>
      </c>
      <c r="F57" s="10">
        <v>-10.5882781029</v>
      </c>
      <c r="G57" s="10">
        <v>-2359.5739639197</v>
      </c>
      <c r="H57" s="9">
        <v>19.70832974</v>
      </c>
      <c r="I57" s="10">
        <v>-10.2916702551</v>
      </c>
      <c r="J57" s="10">
        <v>-2293.4755720601702</v>
      </c>
      <c r="K57" s="7" t="str">
        <f t="shared" si="4"/>
        <v>No</v>
      </c>
      <c r="L57" s="10">
        <f t="shared" si="5"/>
        <v>0.29660784000000007</v>
      </c>
      <c r="M57" s="7" t="str">
        <f t="shared" si="6"/>
        <v/>
      </c>
      <c r="N57" s="9" t="str">
        <f t="shared" si="7"/>
        <v/>
      </c>
    </row>
    <row r="58" spans="1:15" s="5" customFormat="1" x14ac:dyDescent="0.2">
      <c r="A58" s="14" t="s">
        <v>60</v>
      </c>
      <c r="B58" s="6" t="s">
        <v>33</v>
      </c>
      <c r="C58" s="7" t="s">
        <v>53</v>
      </c>
      <c r="D58" s="11" t="s">
        <v>7</v>
      </c>
      <c r="E58" s="9">
        <v>7.6814449939999996</v>
      </c>
      <c r="F58" s="10">
        <v>-22.318555005859999</v>
      </c>
      <c r="G58" s="10">
        <v>-5672.6797886104096</v>
      </c>
      <c r="H58" s="9">
        <v>7.6727867710000002</v>
      </c>
      <c r="I58" s="10">
        <v>-22.327213228840002</v>
      </c>
      <c r="J58" s="10">
        <v>-5674.88043851974</v>
      </c>
      <c r="K58" s="7" t="str">
        <f t="shared" si="4"/>
        <v>No</v>
      </c>
      <c r="L58" s="10">
        <f t="shared" si="5"/>
        <v>-8.6582229999994098E-3</v>
      </c>
      <c r="M58" s="7" t="str">
        <f t="shared" si="6"/>
        <v/>
      </c>
      <c r="N58" s="9" t="str">
        <f t="shared" si="7"/>
        <v/>
      </c>
    </row>
    <row r="59" spans="1:15" s="5" customFormat="1" x14ac:dyDescent="0.2">
      <c r="A59" s="14" t="s">
        <v>60</v>
      </c>
      <c r="B59" s="6" t="s">
        <v>33</v>
      </c>
      <c r="C59" s="7" t="s">
        <v>54</v>
      </c>
      <c r="D59" s="11" t="s">
        <v>7</v>
      </c>
      <c r="E59" s="9">
        <v>9.4900106599999994</v>
      </c>
      <c r="F59" s="10">
        <v>-20.509989339819999</v>
      </c>
      <c r="G59" s="10">
        <v>-12329.992316338299</v>
      </c>
      <c r="H59" s="9">
        <v>9.9901560580000002</v>
      </c>
      <c r="I59" s="10">
        <v>-20.009843941629999</v>
      </c>
      <c r="J59" s="10">
        <v>-12029.3198579236</v>
      </c>
      <c r="K59" s="7" t="str">
        <f t="shared" si="4"/>
        <v>No</v>
      </c>
      <c r="L59" s="10">
        <f t="shared" si="5"/>
        <v>0.5001453980000008</v>
      </c>
      <c r="M59" s="7" t="str">
        <f t="shared" si="6"/>
        <v/>
      </c>
      <c r="N59" s="9" t="str">
        <f t="shared" si="7"/>
        <v/>
      </c>
    </row>
    <row r="60" spans="1:15" s="5" customFormat="1" x14ac:dyDescent="0.2">
      <c r="A60" s="14" t="s">
        <v>60</v>
      </c>
      <c r="B60" s="6" t="s">
        <v>34</v>
      </c>
      <c r="C60" s="7" t="s">
        <v>53</v>
      </c>
      <c r="D60" s="11" t="s">
        <v>7</v>
      </c>
      <c r="E60" s="9">
        <v>7.143058634</v>
      </c>
      <c r="F60" s="10">
        <v>-22.856941366240001</v>
      </c>
      <c r="G60" s="10">
        <v>-15586.7822335322</v>
      </c>
      <c r="H60" s="9">
        <v>4.0653269840000004</v>
      </c>
      <c r="I60" s="10">
        <v>-25.934673016049999</v>
      </c>
      <c r="J60" s="10">
        <v>-17685.572803543499</v>
      </c>
      <c r="K60" s="7" t="str">
        <f t="shared" si="4"/>
        <v>No</v>
      </c>
      <c r="L60" s="10">
        <f t="shared" si="5"/>
        <v>-3.0777316499999996</v>
      </c>
      <c r="M60" s="7" t="str">
        <f t="shared" si="6"/>
        <v>No</v>
      </c>
      <c r="N60" s="9">
        <f t="shared" si="7"/>
        <v>2098.7905700112988</v>
      </c>
    </row>
    <row r="61" spans="1:15" s="5" customFormat="1" x14ac:dyDescent="0.2">
      <c r="A61" s="14" t="s">
        <v>60</v>
      </c>
      <c r="B61" s="6" t="s">
        <v>34</v>
      </c>
      <c r="C61" s="7" t="s">
        <v>55</v>
      </c>
      <c r="D61" s="11" t="s">
        <v>7</v>
      </c>
      <c r="E61" s="9">
        <v>6.443391074</v>
      </c>
      <c r="F61" s="10">
        <v>-3.55660892641</v>
      </c>
      <c r="G61" s="10">
        <v>-395.83976470815998</v>
      </c>
      <c r="H61" s="9">
        <v>1.616828395</v>
      </c>
      <c r="I61" s="10">
        <v>-8.3831716053799994</v>
      </c>
      <c r="J61" s="10">
        <v>-933.02152259154695</v>
      </c>
      <c r="K61" s="7" t="str">
        <f t="shared" si="4"/>
        <v>No</v>
      </c>
      <c r="L61" s="10">
        <f t="shared" si="5"/>
        <v>-4.8265626790000002</v>
      </c>
      <c r="M61" s="7" t="str">
        <f t="shared" si="6"/>
        <v>No</v>
      </c>
      <c r="N61" s="9">
        <f t="shared" si="7"/>
        <v>537.18175788338704</v>
      </c>
    </row>
    <row r="62" spans="1:15" s="5" customFormat="1" x14ac:dyDescent="0.2">
      <c r="A62" s="14" t="s">
        <v>60</v>
      </c>
      <c r="B62" s="16" t="s">
        <v>68</v>
      </c>
      <c r="C62" s="7" t="s">
        <v>53</v>
      </c>
      <c r="D62" s="11" t="s">
        <v>7</v>
      </c>
      <c r="E62" s="9">
        <v>1.5574149779999999</v>
      </c>
      <c r="F62" s="10">
        <v>-28.442585022020001</v>
      </c>
      <c r="G62" s="10">
        <v>-359.63570987388101</v>
      </c>
      <c r="H62" s="9">
        <v>2.809967967</v>
      </c>
      <c r="I62" s="10">
        <v>-27.190032033080001</v>
      </c>
      <c r="J62" s="10">
        <v>-343.79809233773699</v>
      </c>
      <c r="K62" s="7" t="str">
        <f t="shared" si="4"/>
        <v>No</v>
      </c>
      <c r="L62" s="10">
        <f t="shared" si="5"/>
        <v>1.252552989</v>
      </c>
      <c r="M62" s="7" t="str">
        <f t="shared" si="6"/>
        <v/>
      </c>
      <c r="N62" s="9" t="str">
        <f t="shared" si="7"/>
        <v/>
      </c>
    </row>
    <row r="63" spans="1:15" s="5" customFormat="1" x14ac:dyDescent="0.2">
      <c r="A63" s="14" t="s">
        <v>60</v>
      </c>
      <c r="B63" s="16" t="s">
        <v>58</v>
      </c>
      <c r="C63" s="7" t="s">
        <v>54</v>
      </c>
      <c r="D63" s="11" t="s">
        <v>7</v>
      </c>
      <c r="E63" s="9">
        <v>28.475664900000002</v>
      </c>
      <c r="F63" s="10">
        <v>-1.5243351033999999</v>
      </c>
      <c r="G63" s="10">
        <v>-31.822218113074999</v>
      </c>
      <c r="H63" s="9">
        <v>26.487139689999999</v>
      </c>
      <c r="I63" s="10">
        <v>-3.5128603115999999</v>
      </c>
      <c r="J63" s="10">
        <v>-73.334929299444099</v>
      </c>
      <c r="K63" s="7" t="str">
        <f t="shared" si="4"/>
        <v>No</v>
      </c>
      <c r="L63" s="10">
        <f t="shared" si="5"/>
        <v>-1.9885252100000024</v>
      </c>
      <c r="M63" s="7" t="str">
        <f t="shared" si="6"/>
        <v>No</v>
      </c>
      <c r="N63" s="9">
        <f t="shared" si="7"/>
        <v>41.512711186369103</v>
      </c>
    </row>
    <row r="64" spans="1:15" s="5" customFormat="1" x14ac:dyDescent="0.2">
      <c r="A64" s="14" t="s">
        <v>60</v>
      </c>
      <c r="B64" s="16" t="s">
        <v>68</v>
      </c>
      <c r="C64" s="7" t="s">
        <v>54</v>
      </c>
      <c r="D64" s="11" t="s">
        <v>7</v>
      </c>
      <c r="E64" s="9">
        <v>6.9220138540000002</v>
      </c>
      <c r="F64" s="10">
        <v>-23.07798614571</v>
      </c>
      <c r="G64" s="10">
        <v>-935.43403982058703</v>
      </c>
      <c r="H64" s="9">
        <v>7.8367589679999998</v>
      </c>
      <c r="I64" s="10">
        <v>-22.163241032369999</v>
      </c>
      <c r="J64" s="10">
        <v>-898.35612013825005</v>
      </c>
      <c r="K64" s="7" t="str">
        <f t="shared" si="4"/>
        <v>No</v>
      </c>
      <c r="L64" s="10">
        <f t="shared" si="5"/>
        <v>0.91474511399999958</v>
      </c>
      <c r="M64" s="7" t="str">
        <f t="shared" si="6"/>
        <v/>
      </c>
      <c r="N64" s="9" t="str">
        <f t="shared" si="7"/>
        <v/>
      </c>
    </row>
    <row r="65" spans="1:14" s="5" customFormat="1" x14ac:dyDescent="0.2">
      <c r="A65" s="14" t="s">
        <v>60</v>
      </c>
      <c r="B65" s="6" t="s">
        <v>35</v>
      </c>
      <c r="C65" s="7" t="s">
        <v>53</v>
      </c>
      <c r="D65" s="11" t="s">
        <v>56</v>
      </c>
      <c r="E65" s="9">
        <v>36.022040509999997</v>
      </c>
      <c r="F65" s="10" t="s">
        <v>57</v>
      </c>
      <c r="G65" s="10" t="s">
        <v>47</v>
      </c>
      <c r="H65" s="9">
        <v>38.050429180000002</v>
      </c>
      <c r="I65" s="10" t="s">
        <v>57</v>
      </c>
      <c r="J65" s="10" t="s">
        <v>47</v>
      </c>
      <c r="K65" s="7" t="str">
        <f t="shared" si="4"/>
        <v/>
      </c>
      <c r="L65" s="10" t="str">
        <f t="shared" si="5"/>
        <v/>
      </c>
      <c r="M65" s="7" t="str">
        <f t="shared" si="6"/>
        <v/>
      </c>
      <c r="N65" s="9" t="str">
        <f t="shared" si="7"/>
        <v/>
      </c>
    </row>
    <row r="66" spans="1:14" s="5" customFormat="1" x14ac:dyDescent="0.2">
      <c r="A66" s="14" t="s">
        <v>60</v>
      </c>
      <c r="B66" s="6" t="s">
        <v>35</v>
      </c>
      <c r="C66" s="7" t="s">
        <v>54</v>
      </c>
      <c r="D66" s="11" t="s">
        <v>7</v>
      </c>
      <c r="E66" s="9">
        <v>25.496171870000001</v>
      </c>
      <c r="F66" s="10">
        <v>-4.5038281257000001</v>
      </c>
      <c r="G66" s="10">
        <v>-1952.3822867118099</v>
      </c>
      <c r="H66" s="9">
        <v>26.137859479999999</v>
      </c>
      <c r="I66" s="10">
        <v>-3.8621405244</v>
      </c>
      <c r="J66" s="10">
        <v>-1674.21458771997</v>
      </c>
      <c r="K66" s="7" t="str">
        <f t="shared" ref="K66:K89" si="8">IF(AND(OR(D66="Low",D66="High"),(H66&lt;&gt;"n/a")),"No","")</f>
        <v>No</v>
      </c>
      <c r="L66" s="10">
        <f t="shared" ref="L66:L71" si="9">IF(K66="No",(IF(E66="n/a",H66,H66-E66)),"")</f>
        <v>0.64168760999999819</v>
      </c>
      <c r="M66" s="7" t="str">
        <f t="shared" ref="M66:M71" si="10">IF(K66="","",IF(ABS(L66)&lt;0.05,"",IF(AND(D66="High",L66&lt;=0),"",IF(AND(D66="Low",L66&gt;=0),"","No"))))</f>
        <v/>
      </c>
      <c r="N66" s="9" t="str">
        <f t="shared" ref="N66:N71" si="11">IF(M66="No",IF(D66="High",IF(G66="in range",ABS(J66)*(-1),ABS(J66-G66)*(-1)),IF(G66="in range",ABS(J66),ABS(J66-G66))),"")</f>
        <v/>
      </c>
    </row>
    <row r="67" spans="1:14" s="5" customFormat="1" x14ac:dyDescent="0.2">
      <c r="A67" s="14" t="s">
        <v>60</v>
      </c>
      <c r="B67" s="6" t="s">
        <v>36</v>
      </c>
      <c r="C67" s="7" t="s">
        <v>53</v>
      </c>
      <c r="D67" s="11" t="s">
        <v>7</v>
      </c>
      <c r="E67" s="9">
        <v>29.366118279999998</v>
      </c>
      <c r="F67" s="10">
        <v>-0.63388172140000199</v>
      </c>
      <c r="G67" s="10">
        <v>-72.925413646413801</v>
      </c>
      <c r="H67" s="9">
        <v>30.535894599999999</v>
      </c>
      <c r="I67" s="10" t="s">
        <v>57</v>
      </c>
      <c r="J67" s="10" t="s">
        <v>47</v>
      </c>
      <c r="K67" s="7" t="str">
        <f t="shared" si="8"/>
        <v>No</v>
      </c>
      <c r="L67" s="10">
        <f t="shared" si="9"/>
        <v>1.1697763200000004</v>
      </c>
      <c r="M67" s="7" t="str">
        <f t="shared" si="10"/>
        <v/>
      </c>
      <c r="N67" s="9" t="str">
        <f t="shared" si="11"/>
        <v/>
      </c>
    </row>
    <row r="68" spans="1:14" s="5" customFormat="1" x14ac:dyDescent="0.2">
      <c r="A68" s="14" t="s">
        <v>60</v>
      </c>
      <c r="B68" s="6" t="s">
        <v>36</v>
      </c>
      <c r="C68" s="7" t="s">
        <v>55</v>
      </c>
      <c r="D68" s="11" t="s">
        <v>56</v>
      </c>
      <c r="E68" s="9">
        <v>13.219541420000001</v>
      </c>
      <c r="F68" s="10" t="s">
        <v>57</v>
      </c>
      <c r="G68" s="10" t="s">
        <v>47</v>
      </c>
      <c r="H68" s="9">
        <v>12.873751690000001</v>
      </c>
      <c r="I68" s="10" t="s">
        <v>57</v>
      </c>
      <c r="J68" s="10" t="s">
        <v>47</v>
      </c>
      <c r="K68" s="7" t="str">
        <f t="shared" si="8"/>
        <v/>
      </c>
      <c r="L68" s="10" t="str">
        <f t="shared" si="9"/>
        <v/>
      </c>
      <c r="M68" s="7" t="str">
        <f t="shared" si="10"/>
        <v/>
      </c>
      <c r="N68" s="9" t="str">
        <f t="shared" si="11"/>
        <v/>
      </c>
    </row>
    <row r="69" spans="1:14" s="5" customFormat="1" x14ac:dyDescent="0.2">
      <c r="A69" s="14" t="s">
        <v>60</v>
      </c>
      <c r="B69" s="6" t="s">
        <v>37</v>
      </c>
      <c r="C69" s="7" t="s">
        <v>53</v>
      </c>
      <c r="D69" s="11" t="s">
        <v>7</v>
      </c>
      <c r="E69" s="9">
        <v>14.55860652</v>
      </c>
      <c r="F69" s="10">
        <v>-15.4413934775</v>
      </c>
      <c r="G69" s="10">
        <v>-4524.4139842868299</v>
      </c>
      <c r="H69" s="9">
        <v>13.854569509999999</v>
      </c>
      <c r="I69" s="10">
        <v>-16.145430487700001</v>
      </c>
      <c r="J69" s="10">
        <v>-4730.7007354822999</v>
      </c>
      <c r="K69" s="7" t="str">
        <f t="shared" si="8"/>
        <v>No</v>
      </c>
      <c r="L69" s="10">
        <f t="shared" si="9"/>
        <v>-0.70403701000000041</v>
      </c>
      <c r="M69" s="7" t="str">
        <f t="shared" si="10"/>
        <v>No</v>
      </c>
      <c r="N69" s="9">
        <f t="shared" si="11"/>
        <v>206.28675119547006</v>
      </c>
    </row>
    <row r="70" spans="1:14" s="5" customFormat="1" x14ac:dyDescent="0.2">
      <c r="A70" s="14" t="s">
        <v>60</v>
      </c>
      <c r="B70" s="6" t="s">
        <v>37</v>
      </c>
      <c r="C70" s="7" t="s">
        <v>54</v>
      </c>
      <c r="D70" s="11" t="s">
        <v>7</v>
      </c>
      <c r="E70" s="9">
        <v>7.4903552969999998</v>
      </c>
      <c r="F70" s="10">
        <v>-22.50964470273</v>
      </c>
      <c r="G70" s="10">
        <v>-7291.0088003495302</v>
      </c>
      <c r="H70" s="9">
        <v>6.3379980050000002</v>
      </c>
      <c r="I70" s="10">
        <v>-23.662001994840001</v>
      </c>
      <c r="J70" s="10">
        <v>-7664.26423235731</v>
      </c>
      <c r="K70" s="7" t="str">
        <f t="shared" si="8"/>
        <v>No</v>
      </c>
      <c r="L70" s="10">
        <f t="shared" si="9"/>
        <v>-1.1523572919999996</v>
      </c>
      <c r="M70" s="7" t="str">
        <f t="shared" si="10"/>
        <v>No</v>
      </c>
      <c r="N70" s="9">
        <f t="shared" si="11"/>
        <v>373.25543200777975</v>
      </c>
    </row>
    <row r="71" spans="1:14" s="5" customFormat="1" x14ac:dyDescent="0.2">
      <c r="A71" s="14" t="s">
        <v>60</v>
      </c>
      <c r="B71" s="6" t="s">
        <v>37</v>
      </c>
      <c r="C71" s="7" t="s">
        <v>55</v>
      </c>
      <c r="D71" s="11" t="s">
        <v>7</v>
      </c>
      <c r="E71" s="9">
        <v>0</v>
      </c>
      <c r="F71" s="10">
        <f>E71-10</f>
        <v>-10</v>
      </c>
      <c r="G71" s="10">
        <v>0</v>
      </c>
      <c r="H71" s="9">
        <v>0</v>
      </c>
      <c r="I71" s="10">
        <f>H71-10</f>
        <v>-10</v>
      </c>
      <c r="J71" s="10">
        <v>0</v>
      </c>
      <c r="K71" s="7" t="str">
        <f t="shared" si="8"/>
        <v>No</v>
      </c>
      <c r="L71" s="10">
        <f t="shared" si="9"/>
        <v>0</v>
      </c>
      <c r="M71" s="7" t="str">
        <f t="shared" si="10"/>
        <v/>
      </c>
      <c r="N71" s="9" t="str">
        <f t="shared" si="11"/>
        <v/>
      </c>
    </row>
    <row r="72" spans="1:14" s="5" customFormat="1" x14ac:dyDescent="0.2">
      <c r="A72" s="14" t="s">
        <v>60</v>
      </c>
      <c r="B72" s="6" t="s">
        <v>38</v>
      </c>
      <c r="C72" s="7" t="s">
        <v>53</v>
      </c>
      <c r="D72" s="11" t="s">
        <v>56</v>
      </c>
      <c r="E72" s="9">
        <v>39.82979117</v>
      </c>
      <c r="F72" s="10" t="s">
        <v>57</v>
      </c>
      <c r="G72" s="10" t="s">
        <v>47</v>
      </c>
      <c r="H72" s="9">
        <v>39.710422049999998</v>
      </c>
      <c r="I72" s="10" t="s">
        <v>57</v>
      </c>
      <c r="J72" s="10" t="s">
        <v>47</v>
      </c>
      <c r="K72" s="7" t="str">
        <f t="shared" si="8"/>
        <v/>
      </c>
      <c r="L72" s="10"/>
      <c r="M72" s="7"/>
      <c r="N72" s="9"/>
    </row>
    <row r="73" spans="1:14" s="5" customFormat="1" x14ac:dyDescent="0.2">
      <c r="A73" s="14" t="s">
        <v>60</v>
      </c>
      <c r="B73" s="6" t="s">
        <v>38</v>
      </c>
      <c r="C73" s="7" t="s">
        <v>54</v>
      </c>
      <c r="D73" s="11" t="s">
        <v>56</v>
      </c>
      <c r="E73" s="9">
        <v>31.140694379999999</v>
      </c>
      <c r="F73" s="10" t="s">
        <v>57</v>
      </c>
      <c r="G73" s="10" t="s">
        <v>47</v>
      </c>
      <c r="H73" s="9">
        <v>31.915598240000001</v>
      </c>
      <c r="I73" s="10" t="s">
        <v>57</v>
      </c>
      <c r="J73" s="10" t="s">
        <v>47</v>
      </c>
      <c r="K73" s="7" t="str">
        <f t="shared" si="8"/>
        <v/>
      </c>
      <c r="L73" s="10"/>
      <c r="M73" s="7"/>
      <c r="N73" s="9"/>
    </row>
    <row r="74" spans="1:14" s="5" customFormat="1" x14ac:dyDescent="0.2">
      <c r="A74" s="14" t="s">
        <v>60</v>
      </c>
      <c r="B74" s="6" t="s">
        <v>39</v>
      </c>
      <c r="C74" s="7" t="s">
        <v>53</v>
      </c>
      <c r="D74" s="11" t="s">
        <v>7</v>
      </c>
      <c r="E74" s="9">
        <v>9.5272767169999995</v>
      </c>
      <c r="F74" s="10">
        <v>-20.472723282819999</v>
      </c>
      <c r="G74" s="10">
        <v>-12807.602654025201</v>
      </c>
      <c r="H74" s="9">
        <v>6.125681245</v>
      </c>
      <c r="I74" s="10">
        <v>-23.87431875499</v>
      </c>
      <c r="J74" s="10">
        <v>-14935.6186778764</v>
      </c>
      <c r="K74" s="7" t="str">
        <f t="shared" si="8"/>
        <v>No</v>
      </c>
      <c r="L74" s="10">
        <f t="shared" ref="L74:L89" si="12">IF(K74="No",(IF(E74="n/a",H74,H74-E74)),"")</f>
        <v>-3.4015954719999995</v>
      </c>
      <c r="M74" s="7" t="str">
        <f t="shared" ref="M74:M89" si="13">IF(K74="","",IF(ABS(L74)&lt;0.05,"",IF(AND(D74="High",L74&lt;=0),"",IF(AND(D74="Low",L74&gt;=0),"","No"))))</f>
        <v>No</v>
      </c>
      <c r="N74" s="9">
        <f t="shared" ref="N74:N89" si="14">IF(M74="No",IF(D74="High",IF(G74="in range",ABS(J74)*(-1),ABS(J74-G74)*(-1)),IF(G74="in range",ABS(J74),ABS(J74-G74))),"")</f>
        <v>2128.0160238511999</v>
      </c>
    </row>
    <row r="75" spans="1:14" s="5" customFormat="1" x14ac:dyDescent="0.2">
      <c r="A75" s="14" t="s">
        <v>60</v>
      </c>
      <c r="B75" s="6" t="s">
        <v>39</v>
      </c>
      <c r="C75" s="7" t="s">
        <v>54</v>
      </c>
      <c r="D75" s="11" t="s">
        <v>7</v>
      </c>
      <c r="E75" s="9">
        <v>5.2343846410000001</v>
      </c>
      <c r="F75" s="10">
        <v>-24.765615359449999</v>
      </c>
      <c r="G75" s="10">
        <v>-4413.7282210452204</v>
      </c>
      <c r="H75" s="9">
        <v>2.7946984879999999</v>
      </c>
      <c r="I75" s="10">
        <v>-27.20530151238</v>
      </c>
      <c r="J75" s="10">
        <v>-4848.5291120274096</v>
      </c>
      <c r="K75" s="7" t="str">
        <f t="shared" si="8"/>
        <v>No</v>
      </c>
      <c r="L75" s="10">
        <f t="shared" si="12"/>
        <v>-2.4396861530000002</v>
      </c>
      <c r="M75" s="7" t="str">
        <f t="shared" si="13"/>
        <v>No</v>
      </c>
      <c r="N75" s="9">
        <f t="shared" si="14"/>
        <v>434.80089098218923</v>
      </c>
    </row>
    <row r="76" spans="1:14" s="5" customFormat="1" x14ac:dyDescent="0.2">
      <c r="A76" s="14" t="s">
        <v>60</v>
      </c>
      <c r="B76" s="6" t="s">
        <v>39</v>
      </c>
      <c r="C76" s="7" t="s">
        <v>55</v>
      </c>
      <c r="D76" s="11" t="s">
        <v>56</v>
      </c>
      <c r="E76" s="9">
        <v>13.594517890000001</v>
      </c>
      <c r="F76" s="10" t="s">
        <v>57</v>
      </c>
      <c r="G76" s="10" t="s">
        <v>47</v>
      </c>
      <c r="H76" s="9">
        <v>11.656569449999999</v>
      </c>
      <c r="I76" s="10" t="s">
        <v>57</v>
      </c>
      <c r="J76" s="10" t="s">
        <v>47</v>
      </c>
      <c r="K76" s="7" t="str">
        <f t="shared" si="8"/>
        <v/>
      </c>
      <c r="L76" s="10" t="str">
        <f t="shared" si="12"/>
        <v/>
      </c>
      <c r="M76" s="7" t="str">
        <f t="shared" si="13"/>
        <v/>
      </c>
      <c r="N76" s="9" t="str">
        <f t="shared" si="14"/>
        <v/>
      </c>
    </row>
    <row r="77" spans="1:14" s="5" customFormat="1" x14ac:dyDescent="0.2">
      <c r="A77" s="14" t="s">
        <v>60</v>
      </c>
      <c r="B77" s="6" t="s">
        <v>40</v>
      </c>
      <c r="C77" s="7" t="s">
        <v>53</v>
      </c>
      <c r="D77" s="11" t="s">
        <v>7</v>
      </c>
      <c r="E77" s="9">
        <v>8.1581848319999999</v>
      </c>
      <c r="F77" s="10">
        <v>-21.84181516804</v>
      </c>
      <c r="G77" s="10">
        <v>-1769.5220092014899</v>
      </c>
      <c r="H77" s="9">
        <v>7.4012042200000003</v>
      </c>
      <c r="I77" s="10">
        <v>-22.598795779589999</v>
      </c>
      <c r="J77" s="10">
        <v>-1830.84904829884</v>
      </c>
      <c r="K77" s="7" t="str">
        <f t="shared" si="8"/>
        <v>No</v>
      </c>
      <c r="L77" s="10">
        <f t="shared" si="12"/>
        <v>-0.75698061199999955</v>
      </c>
      <c r="M77" s="7" t="str">
        <f t="shared" si="13"/>
        <v>No</v>
      </c>
      <c r="N77" s="9">
        <f t="shared" si="14"/>
        <v>61.327039097350053</v>
      </c>
    </row>
    <row r="78" spans="1:14" s="5" customFormat="1" x14ac:dyDescent="0.2">
      <c r="A78" s="14" t="s">
        <v>60</v>
      </c>
      <c r="B78" s="6" t="s">
        <v>40</v>
      </c>
      <c r="C78" s="7" t="s">
        <v>54</v>
      </c>
      <c r="D78" s="11" t="s">
        <v>7</v>
      </c>
      <c r="E78" s="9">
        <v>12.37991452</v>
      </c>
      <c r="F78" s="10">
        <v>-17.620085480099998</v>
      </c>
      <c r="G78" s="10">
        <v>-1694.0960046165701</v>
      </c>
      <c r="H78" s="9">
        <v>13.94771999</v>
      </c>
      <c r="I78" s="10">
        <v>-16.0522800074</v>
      </c>
      <c r="J78" s="10">
        <v>-1543.3582008575199</v>
      </c>
      <c r="K78" s="7" t="str">
        <f t="shared" si="8"/>
        <v>No</v>
      </c>
      <c r="L78" s="10">
        <f t="shared" si="12"/>
        <v>1.5678054699999997</v>
      </c>
      <c r="M78" s="7" t="str">
        <f t="shared" si="13"/>
        <v/>
      </c>
      <c r="N78" s="9" t="str">
        <f t="shared" si="14"/>
        <v/>
      </c>
    </row>
    <row r="79" spans="1:14" s="5" customFormat="1" x14ac:dyDescent="0.2">
      <c r="A79" s="14" t="s">
        <v>60</v>
      </c>
      <c r="B79" s="6" t="s">
        <v>41</v>
      </c>
      <c r="C79" s="7" t="s">
        <v>53</v>
      </c>
      <c r="D79" s="11" t="s">
        <v>7</v>
      </c>
      <c r="E79" s="9">
        <v>9.1332487659999995</v>
      </c>
      <c r="F79" s="10">
        <v>-20.866751234500001</v>
      </c>
      <c r="G79" s="10">
        <v>-8252.2753529294896</v>
      </c>
      <c r="H79" s="9">
        <v>9.4627477970000005</v>
      </c>
      <c r="I79" s="10">
        <v>-20.53725220258</v>
      </c>
      <c r="J79" s="10">
        <v>-8121.9667721060996</v>
      </c>
      <c r="K79" s="7" t="str">
        <f t="shared" si="8"/>
        <v>No</v>
      </c>
      <c r="L79" s="10">
        <f t="shared" si="12"/>
        <v>0.329499031000001</v>
      </c>
      <c r="M79" s="7" t="str">
        <f t="shared" si="13"/>
        <v/>
      </c>
      <c r="N79" s="9" t="str">
        <f t="shared" si="14"/>
        <v/>
      </c>
    </row>
    <row r="80" spans="1:14" s="5" customFormat="1" x14ac:dyDescent="0.2">
      <c r="A80" s="14" t="s">
        <v>60</v>
      </c>
      <c r="B80" s="6" t="s">
        <v>41</v>
      </c>
      <c r="C80" s="7" t="s">
        <v>54</v>
      </c>
      <c r="D80" s="11" t="s">
        <v>7</v>
      </c>
      <c r="E80" s="9">
        <v>5.1545680669999996</v>
      </c>
      <c r="F80" s="10">
        <v>-24.84543193315</v>
      </c>
      <c r="G80" s="10">
        <v>-1020.74617508502</v>
      </c>
      <c r="H80" s="9">
        <v>5.1521891650000002</v>
      </c>
      <c r="I80" s="10">
        <v>-24.847810834880001</v>
      </c>
      <c r="J80" s="10">
        <v>-1020.84390954662</v>
      </c>
      <c r="K80" s="7" t="str">
        <f t="shared" si="8"/>
        <v>No</v>
      </c>
      <c r="L80" s="10">
        <f t="shared" si="12"/>
        <v>-2.3789019999993499E-3</v>
      </c>
      <c r="M80" s="7" t="str">
        <f t="shared" si="13"/>
        <v/>
      </c>
      <c r="N80" s="9" t="str">
        <f t="shared" si="14"/>
        <v/>
      </c>
    </row>
    <row r="81" spans="1:14" s="5" customFormat="1" x14ac:dyDescent="0.2">
      <c r="A81" s="14" t="s">
        <v>60</v>
      </c>
      <c r="B81" s="6" t="s">
        <v>41</v>
      </c>
      <c r="C81" s="7" t="s">
        <v>55</v>
      </c>
      <c r="D81" s="11" t="s">
        <v>56</v>
      </c>
      <c r="E81" s="9">
        <v>14.250166030000001</v>
      </c>
      <c r="F81" s="10" t="s">
        <v>57</v>
      </c>
      <c r="G81" s="10" t="s">
        <v>47</v>
      </c>
      <c r="H81" s="9">
        <v>14.2995552</v>
      </c>
      <c r="I81" s="10" t="s">
        <v>57</v>
      </c>
      <c r="J81" s="10" t="s">
        <v>47</v>
      </c>
      <c r="K81" s="7" t="str">
        <f t="shared" si="8"/>
        <v/>
      </c>
      <c r="L81" s="10" t="str">
        <f t="shared" si="12"/>
        <v/>
      </c>
      <c r="M81" s="7" t="str">
        <f t="shared" si="13"/>
        <v/>
      </c>
      <c r="N81" s="9" t="str">
        <f t="shared" si="14"/>
        <v/>
      </c>
    </row>
    <row r="82" spans="1:14" s="5" customFormat="1" x14ac:dyDescent="0.2">
      <c r="A82" s="14" t="s">
        <v>60</v>
      </c>
      <c r="B82" s="6" t="s">
        <v>42</v>
      </c>
      <c r="C82" s="7" t="s">
        <v>53</v>
      </c>
      <c r="D82" s="11" t="s">
        <v>7</v>
      </c>
      <c r="E82" s="9">
        <v>18.458600199999999</v>
      </c>
      <c r="F82" s="10">
        <v>-11.541399802400001</v>
      </c>
      <c r="G82" s="10">
        <v>-1122.5921585911599</v>
      </c>
      <c r="H82" s="9">
        <v>18.478654939999998</v>
      </c>
      <c r="I82" s="10">
        <v>-11.5213450584</v>
      </c>
      <c r="J82" s="10">
        <v>-1120.6415028004899</v>
      </c>
      <c r="K82" s="7" t="str">
        <f t="shared" si="8"/>
        <v>No</v>
      </c>
      <c r="L82" s="10">
        <f t="shared" si="12"/>
        <v>2.0054739999999072E-2</v>
      </c>
      <c r="M82" s="7" t="str">
        <f t="shared" si="13"/>
        <v/>
      </c>
      <c r="N82" s="9" t="str">
        <f t="shared" si="14"/>
        <v/>
      </c>
    </row>
    <row r="83" spans="1:14" s="5" customFormat="1" x14ac:dyDescent="0.2">
      <c r="A83" s="14" t="s">
        <v>60</v>
      </c>
      <c r="B83" s="6" t="s">
        <v>42</v>
      </c>
      <c r="C83" s="7" t="s">
        <v>54</v>
      </c>
      <c r="D83" s="11" t="s">
        <v>7</v>
      </c>
      <c r="E83" s="9">
        <v>24.56527007</v>
      </c>
      <c r="F83" s="10">
        <v>-5.4347299299999996</v>
      </c>
      <c r="G83" s="10">
        <v>-1228.61549376311</v>
      </c>
      <c r="H83" s="9">
        <v>25.711363590000001</v>
      </c>
      <c r="I83" s="10">
        <v>-4.2886364094999996</v>
      </c>
      <c r="J83" s="10">
        <v>-969.52106317972698</v>
      </c>
      <c r="K83" s="7" t="str">
        <f t="shared" si="8"/>
        <v>No</v>
      </c>
      <c r="L83" s="10">
        <f t="shared" si="12"/>
        <v>1.1460935200000009</v>
      </c>
      <c r="M83" s="7" t="str">
        <f t="shared" si="13"/>
        <v/>
      </c>
      <c r="N83" s="9" t="str">
        <f t="shared" si="14"/>
        <v/>
      </c>
    </row>
    <row r="84" spans="1:14" s="5" customFormat="1" x14ac:dyDescent="0.2">
      <c r="A84" s="14" t="s">
        <v>60</v>
      </c>
      <c r="B84" s="6" t="s">
        <v>43</v>
      </c>
      <c r="C84" s="7" t="s">
        <v>53</v>
      </c>
      <c r="D84" s="11" t="s">
        <v>7</v>
      </c>
      <c r="E84" s="9">
        <v>22.73588728</v>
      </c>
      <c r="F84" s="10">
        <v>-7.2641127174999998</v>
      </c>
      <c r="G84" s="10">
        <v>-1941.13054530769</v>
      </c>
      <c r="H84" s="9">
        <v>22.091316089999999</v>
      </c>
      <c r="I84" s="10">
        <v>-7.9086839105999998</v>
      </c>
      <c r="J84" s="10">
        <v>-2113.3741324064399</v>
      </c>
      <c r="K84" s="7" t="str">
        <f t="shared" si="8"/>
        <v>No</v>
      </c>
      <c r="L84" s="10">
        <f t="shared" si="12"/>
        <v>-0.64457119000000063</v>
      </c>
      <c r="M84" s="7" t="str">
        <f t="shared" si="13"/>
        <v>No</v>
      </c>
      <c r="N84" s="9">
        <f t="shared" si="14"/>
        <v>172.24358709874991</v>
      </c>
    </row>
    <row r="85" spans="1:14" s="5" customFormat="1" x14ac:dyDescent="0.2">
      <c r="A85" s="14" t="s">
        <v>60</v>
      </c>
      <c r="B85" s="6" t="s">
        <v>43</v>
      </c>
      <c r="C85" s="7" t="s">
        <v>54</v>
      </c>
      <c r="D85" s="11" t="s">
        <v>7</v>
      </c>
      <c r="E85" s="9">
        <v>21.852055050000001</v>
      </c>
      <c r="F85" s="10">
        <v>-8.1479449528999996</v>
      </c>
      <c r="G85" s="10">
        <v>-1202.6485380321999</v>
      </c>
      <c r="H85" s="9">
        <v>22.838654529999999</v>
      </c>
      <c r="I85" s="10">
        <v>-7.1613454743</v>
      </c>
      <c r="J85" s="10">
        <v>-1057.0250185533</v>
      </c>
      <c r="K85" s="7" t="str">
        <f t="shared" si="8"/>
        <v>No</v>
      </c>
      <c r="L85" s="10">
        <f t="shared" si="12"/>
        <v>0.98659947999999886</v>
      </c>
      <c r="M85" s="7" t="str">
        <f t="shared" si="13"/>
        <v/>
      </c>
      <c r="N85" s="9" t="str">
        <f t="shared" si="14"/>
        <v/>
      </c>
    </row>
    <row r="86" spans="1:14" s="5" customFormat="1" x14ac:dyDescent="0.2">
      <c r="A86" s="14" t="s">
        <v>60</v>
      </c>
      <c r="B86" s="6" t="s">
        <v>44</v>
      </c>
      <c r="C86" s="7" t="s">
        <v>53</v>
      </c>
      <c r="D86" s="11" t="s">
        <v>7</v>
      </c>
      <c r="E86" s="9">
        <v>14.13621863</v>
      </c>
      <c r="F86" s="10">
        <v>-15.8637813683</v>
      </c>
      <c r="G86" s="10">
        <v>-6348.3990074089697</v>
      </c>
      <c r="H86" s="9">
        <v>14.38708772</v>
      </c>
      <c r="I86" s="10">
        <v>-15.6129122818</v>
      </c>
      <c r="J86" s="10">
        <v>-6248.0057264659599</v>
      </c>
      <c r="K86" s="7" t="str">
        <f t="shared" si="8"/>
        <v>No</v>
      </c>
      <c r="L86" s="10">
        <f t="shared" si="12"/>
        <v>0.25086909000000013</v>
      </c>
      <c r="M86" s="7" t="str">
        <f t="shared" si="13"/>
        <v/>
      </c>
      <c r="N86" s="9" t="str">
        <f t="shared" si="14"/>
        <v/>
      </c>
    </row>
    <row r="87" spans="1:14" s="5" customFormat="1" x14ac:dyDescent="0.2">
      <c r="A87" s="14" t="s">
        <v>60</v>
      </c>
      <c r="B87" s="6" t="s">
        <v>44</v>
      </c>
      <c r="C87" s="7" t="s">
        <v>54</v>
      </c>
      <c r="D87" s="11" t="s">
        <v>7</v>
      </c>
      <c r="E87" s="9">
        <v>19.605236819999998</v>
      </c>
      <c r="F87" s="10">
        <v>-10.394763183</v>
      </c>
      <c r="G87" s="10">
        <v>-741.74500437479105</v>
      </c>
      <c r="H87" s="9">
        <v>20.4258147</v>
      </c>
      <c r="I87" s="10">
        <v>-9.5741852970999997</v>
      </c>
      <c r="J87" s="10">
        <v>-683.19056336913297</v>
      </c>
      <c r="K87" s="7" t="str">
        <f t="shared" si="8"/>
        <v>No</v>
      </c>
      <c r="L87" s="10">
        <f t="shared" si="12"/>
        <v>0.82057788000000187</v>
      </c>
      <c r="M87" s="7" t="str">
        <f t="shared" si="13"/>
        <v/>
      </c>
      <c r="N87" s="9" t="str">
        <f t="shared" si="14"/>
        <v/>
      </c>
    </row>
    <row r="88" spans="1:14" s="5" customFormat="1" x14ac:dyDescent="0.2">
      <c r="A88" s="14" t="s">
        <v>60</v>
      </c>
      <c r="B88" s="6" t="s">
        <v>45</v>
      </c>
      <c r="C88" s="7" t="s">
        <v>53</v>
      </c>
      <c r="D88" s="11" t="s">
        <v>7</v>
      </c>
      <c r="E88" s="9">
        <v>19.567789919999999</v>
      </c>
      <c r="F88" s="10">
        <v>-10.432210080700001</v>
      </c>
      <c r="G88" s="10">
        <v>-3497.1382416286901</v>
      </c>
      <c r="H88" s="9">
        <v>20.343608360000001</v>
      </c>
      <c r="I88" s="10">
        <v>-9.6563916446999993</v>
      </c>
      <c r="J88" s="10">
        <v>-3237.0644605115299</v>
      </c>
      <c r="K88" s="7" t="str">
        <f t="shared" si="8"/>
        <v>No</v>
      </c>
      <c r="L88" s="10">
        <f t="shared" si="12"/>
        <v>0.77581844000000189</v>
      </c>
      <c r="M88" s="7" t="str">
        <f t="shared" si="13"/>
        <v/>
      </c>
      <c r="N88" s="9" t="str">
        <f t="shared" si="14"/>
        <v/>
      </c>
    </row>
    <row r="89" spans="1:14" s="5" customFormat="1" x14ac:dyDescent="0.2">
      <c r="A89" s="14" t="s">
        <v>60</v>
      </c>
      <c r="B89" s="6" t="s">
        <v>45</v>
      </c>
      <c r="C89" s="7" t="s">
        <v>55</v>
      </c>
      <c r="D89" s="11" t="s">
        <v>5</v>
      </c>
      <c r="E89" s="9">
        <v>26.690714700000001</v>
      </c>
      <c r="F89" s="10">
        <v>-6.6907146971999998</v>
      </c>
      <c r="G89" s="10">
        <v>-746.68019001539506</v>
      </c>
      <c r="H89" s="9">
        <v>26.599234460000002</v>
      </c>
      <c r="I89" s="10">
        <v>-6.5992344607</v>
      </c>
      <c r="J89" s="10">
        <v>-736.47104443621504</v>
      </c>
      <c r="K89" s="7" t="str">
        <f t="shared" si="8"/>
        <v>No</v>
      </c>
      <c r="L89" s="10">
        <f t="shared" si="12"/>
        <v>-9.1480239999999213E-2</v>
      </c>
      <c r="M89" s="7" t="str">
        <f t="shared" si="13"/>
        <v/>
      </c>
      <c r="N89" s="9" t="str">
        <f t="shared" si="14"/>
        <v/>
      </c>
    </row>
    <row r="90" spans="1:14" s="5" customFormat="1" x14ac:dyDescent="0.2">
      <c r="A90" s="14" t="s">
        <v>61</v>
      </c>
      <c r="B90" s="6" t="s">
        <v>4</v>
      </c>
      <c r="C90" s="7" t="s">
        <v>53</v>
      </c>
      <c r="D90" s="8" t="s">
        <v>7</v>
      </c>
      <c r="E90" s="9">
        <v>9.5145743419999995</v>
      </c>
      <c r="F90" s="10">
        <v>-20.485425657819999</v>
      </c>
      <c r="G90" s="10">
        <v>-2710.9228665179799</v>
      </c>
      <c r="H90" s="9">
        <v>9.4411480020000003</v>
      </c>
      <c r="I90" s="10">
        <v>-20.558851997760001</v>
      </c>
      <c r="J90" s="10">
        <v>-2720.6396840952998</v>
      </c>
      <c r="K90" s="7" t="str">
        <f t="shared" ref="K90:K121" si="15">IF(AND(OR(D90="Low",D90="High"),(H90&lt;&gt;"n/a")),"No","")</f>
        <v>No</v>
      </c>
      <c r="L90" s="10">
        <f t="shared" ref="L90:L121" si="16">IF(K90="No",(IF(E90="n/a",H90,H90-E90)),"")</f>
        <v>-7.3426339999999257E-2</v>
      </c>
      <c r="M90" s="7" t="str">
        <f t="shared" ref="M90:M121" si="17">IF(K90="","",IF(ABS(L90)&lt;0.05,"",IF(AND(D90="High",L90&lt;=0),"",IF(AND(D90="Low",L90&gt;=0),"","No"))))</f>
        <v>No</v>
      </c>
      <c r="N90" s="9">
        <f t="shared" ref="N90:N121" si="18">IF(M90="No",IF(D90="High",IF(G90="in range",ABS(J90)*(-1),ABS(J90-G90)*(-1)),IF(G90="in range",ABS(J90),ABS(J90-G90))),"")</f>
        <v>9.7168175773199437</v>
      </c>
    </row>
    <row r="91" spans="1:14" s="5" customFormat="1" x14ac:dyDescent="0.2">
      <c r="A91" s="14" t="s">
        <v>61</v>
      </c>
      <c r="B91" s="6" t="s">
        <v>48</v>
      </c>
      <c r="C91" s="7" t="s">
        <v>53</v>
      </c>
      <c r="D91" s="8" t="s">
        <v>7</v>
      </c>
      <c r="E91" s="9">
        <v>11.709484379999999</v>
      </c>
      <c r="F91" s="10">
        <v>-18.290515623400001</v>
      </c>
      <c r="G91" s="10">
        <v>-2655.9496578274402</v>
      </c>
      <c r="H91" s="9">
        <v>12.21064374</v>
      </c>
      <c r="I91" s="10">
        <v>-17.789356259800002</v>
      </c>
      <c r="J91" s="10">
        <v>-2583.1767482126002</v>
      </c>
      <c r="K91" s="7" t="str">
        <f t="shared" si="15"/>
        <v>No</v>
      </c>
      <c r="L91" s="10">
        <f t="shared" si="16"/>
        <v>0.50115936000000083</v>
      </c>
      <c r="M91" s="7" t="str">
        <f t="shared" si="17"/>
        <v/>
      </c>
      <c r="N91" s="9" t="str">
        <f t="shared" si="18"/>
        <v/>
      </c>
    </row>
    <row r="92" spans="1:14" s="5" customFormat="1" x14ac:dyDescent="0.2">
      <c r="A92" s="14" t="s">
        <v>61</v>
      </c>
      <c r="B92" s="6" t="s">
        <v>48</v>
      </c>
      <c r="C92" s="7" t="s">
        <v>54</v>
      </c>
      <c r="D92" s="8" t="s">
        <v>7</v>
      </c>
      <c r="E92" s="9">
        <v>15.54064737</v>
      </c>
      <c r="F92" s="10">
        <v>-14.4593526317</v>
      </c>
      <c r="G92" s="10">
        <v>-4785.9042800089001</v>
      </c>
      <c r="H92" s="9">
        <v>17.39521908</v>
      </c>
      <c r="I92" s="10">
        <v>-12.604780915699999</v>
      </c>
      <c r="J92" s="10">
        <v>-4172.05918339448</v>
      </c>
      <c r="K92" s="7" t="str">
        <f t="shared" si="15"/>
        <v>No</v>
      </c>
      <c r="L92" s="10">
        <f t="shared" si="16"/>
        <v>1.8545717100000001</v>
      </c>
      <c r="M92" s="7" t="str">
        <f t="shared" si="17"/>
        <v/>
      </c>
      <c r="N92" s="9" t="str">
        <f t="shared" si="18"/>
        <v/>
      </c>
    </row>
    <row r="93" spans="1:14" s="5" customFormat="1" x14ac:dyDescent="0.2">
      <c r="A93" s="14" t="s">
        <v>61</v>
      </c>
      <c r="B93" s="6" t="s">
        <v>6</v>
      </c>
      <c r="C93" s="7" t="s">
        <v>53</v>
      </c>
      <c r="D93" s="8" t="s">
        <v>7</v>
      </c>
      <c r="E93" s="9">
        <v>16.98772731</v>
      </c>
      <c r="F93" s="10">
        <v>-13.012272687799999</v>
      </c>
      <c r="G93" s="10">
        <v>-1744.00748142879</v>
      </c>
      <c r="H93" s="9">
        <v>14.452993129999999</v>
      </c>
      <c r="I93" s="10">
        <v>-15.5470068653</v>
      </c>
      <c r="J93" s="10">
        <v>-2083.7325605948599</v>
      </c>
      <c r="K93" s="7" t="str">
        <f t="shared" si="15"/>
        <v>No</v>
      </c>
      <c r="L93" s="10">
        <f t="shared" si="16"/>
        <v>-2.5347341800000009</v>
      </c>
      <c r="M93" s="7" t="str">
        <f t="shared" si="17"/>
        <v>No</v>
      </c>
      <c r="N93" s="9">
        <f t="shared" si="18"/>
        <v>339.72507916606992</v>
      </c>
    </row>
    <row r="94" spans="1:14" s="5" customFormat="1" x14ac:dyDescent="0.2">
      <c r="A94" s="14" t="s">
        <v>61</v>
      </c>
      <c r="B94" s="6" t="s">
        <v>6</v>
      </c>
      <c r="C94" s="7" t="s">
        <v>55</v>
      </c>
      <c r="D94" s="8" t="s">
        <v>56</v>
      </c>
      <c r="E94" s="9">
        <v>14.078226969999999</v>
      </c>
      <c r="F94" s="10" t="s">
        <v>57</v>
      </c>
      <c r="G94" s="10" t="s">
        <v>47</v>
      </c>
      <c r="H94" s="9">
        <v>20.79460753</v>
      </c>
      <c r="I94" s="10">
        <v>-0.79460752840000004</v>
      </c>
      <c r="J94" s="10">
        <v>-6.8487347410521497</v>
      </c>
      <c r="K94" s="7" t="str">
        <f t="shared" si="15"/>
        <v/>
      </c>
      <c r="L94" s="10" t="str">
        <f t="shared" si="16"/>
        <v/>
      </c>
      <c r="M94" s="7" t="str">
        <f t="shared" si="17"/>
        <v/>
      </c>
      <c r="N94" s="9" t="str">
        <f t="shared" si="18"/>
        <v/>
      </c>
    </row>
    <row r="95" spans="1:14" s="5" customFormat="1" x14ac:dyDescent="0.2">
      <c r="A95" s="14" t="s">
        <v>61</v>
      </c>
      <c r="B95" s="6" t="s">
        <v>8</v>
      </c>
      <c r="C95" s="7" t="s">
        <v>53</v>
      </c>
      <c r="D95" s="8" t="s">
        <v>7</v>
      </c>
      <c r="E95" s="9">
        <v>4.0517689409999997</v>
      </c>
      <c r="F95" s="10">
        <v>-25.948231059360001</v>
      </c>
      <c r="G95" s="10">
        <v>-4147.1057331829097</v>
      </c>
      <c r="H95" s="9">
        <v>6.7315165480000001</v>
      </c>
      <c r="I95" s="10">
        <v>-23.268483451840002</v>
      </c>
      <c r="J95" s="10">
        <v>-3718.8223314542502</v>
      </c>
      <c r="K95" s="7" t="str">
        <f t="shared" si="15"/>
        <v>No</v>
      </c>
      <c r="L95" s="10">
        <f t="shared" si="16"/>
        <v>2.6797476070000004</v>
      </c>
      <c r="M95" s="7" t="str">
        <f t="shared" si="17"/>
        <v/>
      </c>
      <c r="N95" s="9" t="str">
        <f t="shared" si="18"/>
        <v/>
      </c>
    </row>
    <row r="96" spans="1:14" s="5" customFormat="1" x14ac:dyDescent="0.2">
      <c r="A96" s="14" t="s">
        <v>61</v>
      </c>
      <c r="B96" s="6" t="s">
        <v>8</v>
      </c>
      <c r="C96" s="7" t="s">
        <v>54</v>
      </c>
      <c r="D96" s="8" t="s">
        <v>7</v>
      </c>
      <c r="E96" s="9">
        <v>12.938437800000001</v>
      </c>
      <c r="F96" s="10">
        <v>-17.061562201699999</v>
      </c>
      <c r="G96" s="10">
        <v>-9778.4806120044996</v>
      </c>
      <c r="H96" s="9">
        <v>13.976608799999999</v>
      </c>
      <c r="I96" s="10">
        <v>-16.023391198599999</v>
      </c>
      <c r="J96" s="10">
        <v>-9183.4744275914909</v>
      </c>
      <c r="K96" s="7" t="str">
        <f t="shared" si="15"/>
        <v>No</v>
      </c>
      <c r="L96" s="10">
        <f t="shared" si="16"/>
        <v>1.0381709999999984</v>
      </c>
      <c r="M96" s="7" t="str">
        <f t="shared" si="17"/>
        <v/>
      </c>
      <c r="N96" s="9" t="str">
        <f t="shared" si="18"/>
        <v/>
      </c>
    </row>
    <row r="97" spans="1:14" s="5" customFormat="1" x14ac:dyDescent="0.2">
      <c r="A97" s="14" t="s">
        <v>61</v>
      </c>
      <c r="B97" s="6" t="s">
        <v>9</v>
      </c>
      <c r="C97" s="7" t="s">
        <v>53</v>
      </c>
      <c r="D97" s="11" t="s">
        <v>7</v>
      </c>
      <c r="E97" s="9">
        <v>0</v>
      </c>
      <c r="F97" s="10">
        <f>E97-30</f>
        <v>-30</v>
      </c>
      <c r="G97" s="10">
        <v>0</v>
      </c>
      <c r="H97" s="9">
        <v>0</v>
      </c>
      <c r="I97" s="10">
        <f>H97-30</f>
        <v>-30</v>
      </c>
      <c r="J97" s="10">
        <v>0</v>
      </c>
      <c r="K97" s="7" t="str">
        <f t="shared" si="15"/>
        <v>No</v>
      </c>
      <c r="L97" s="10">
        <f t="shared" si="16"/>
        <v>0</v>
      </c>
      <c r="M97" s="7" t="str">
        <f t="shared" si="17"/>
        <v/>
      </c>
      <c r="N97" s="9" t="str">
        <f t="shared" si="18"/>
        <v/>
      </c>
    </row>
    <row r="98" spans="1:14" s="5" customFormat="1" x14ac:dyDescent="0.2">
      <c r="A98" s="14" t="s">
        <v>61</v>
      </c>
      <c r="B98" s="6" t="s">
        <v>10</v>
      </c>
      <c r="C98" s="7" t="s">
        <v>53</v>
      </c>
      <c r="D98" s="8" t="s">
        <v>7</v>
      </c>
      <c r="E98" s="9">
        <v>7.2378425660000003</v>
      </c>
      <c r="F98" s="10">
        <v>-22.762157434180001</v>
      </c>
      <c r="G98" s="10">
        <v>-4081.6524239339701</v>
      </c>
      <c r="H98" s="9">
        <v>6.7628023820000003</v>
      </c>
      <c r="I98" s="10">
        <v>-23.237197617650001</v>
      </c>
      <c r="J98" s="10">
        <v>-4166.8354265581202</v>
      </c>
      <c r="K98" s="7" t="str">
        <f t="shared" si="15"/>
        <v>No</v>
      </c>
      <c r="L98" s="10">
        <f t="shared" si="16"/>
        <v>-0.47504018400000003</v>
      </c>
      <c r="M98" s="7" t="str">
        <f t="shared" si="17"/>
        <v>No</v>
      </c>
      <c r="N98" s="9">
        <f t="shared" si="18"/>
        <v>85.183002624150049</v>
      </c>
    </row>
    <row r="99" spans="1:14" s="5" customFormat="1" x14ac:dyDescent="0.2">
      <c r="A99" s="14" t="s">
        <v>61</v>
      </c>
      <c r="B99" s="6" t="s">
        <v>10</v>
      </c>
      <c r="C99" s="7" t="s">
        <v>54</v>
      </c>
      <c r="D99" s="8" t="s">
        <v>7</v>
      </c>
      <c r="E99" s="9">
        <v>14.083425160000001</v>
      </c>
      <c r="F99" s="10">
        <v>-15.916574841399999</v>
      </c>
      <c r="G99" s="10">
        <v>-3973.7089005460398</v>
      </c>
      <c r="H99" s="9">
        <v>16.662786350000001</v>
      </c>
      <c r="I99" s="10">
        <v>-13.337213654899999</v>
      </c>
      <c r="J99" s="10">
        <v>-3329.7493422459602</v>
      </c>
      <c r="K99" s="7" t="str">
        <f t="shared" si="15"/>
        <v>No</v>
      </c>
      <c r="L99" s="10">
        <f t="shared" si="16"/>
        <v>2.5793611900000002</v>
      </c>
      <c r="M99" s="7" t="str">
        <f t="shared" si="17"/>
        <v/>
      </c>
      <c r="N99" s="9" t="str">
        <f t="shared" si="18"/>
        <v/>
      </c>
    </row>
    <row r="100" spans="1:14" s="5" customFormat="1" x14ac:dyDescent="0.2">
      <c r="A100" s="14" t="s">
        <v>61</v>
      </c>
      <c r="B100" s="6" t="s">
        <v>11</v>
      </c>
      <c r="C100" s="7" t="s">
        <v>53</v>
      </c>
      <c r="D100" s="8" t="s">
        <v>7</v>
      </c>
      <c r="E100" s="9">
        <v>2.99805659</v>
      </c>
      <c r="F100" s="10">
        <v>-27.001943409799999</v>
      </c>
      <c r="G100" s="10">
        <v>-800.43796979199101</v>
      </c>
      <c r="H100" s="9">
        <v>5.3981816189999998</v>
      </c>
      <c r="I100" s="10">
        <v>-24.601818380880001</v>
      </c>
      <c r="J100" s="10">
        <v>-729.28934259049799</v>
      </c>
      <c r="K100" s="7" t="str">
        <f t="shared" si="15"/>
        <v>No</v>
      </c>
      <c r="L100" s="10">
        <f t="shared" si="16"/>
        <v>2.4001250289999998</v>
      </c>
      <c r="M100" s="7" t="str">
        <f t="shared" si="17"/>
        <v/>
      </c>
      <c r="N100" s="9" t="str">
        <f t="shared" si="18"/>
        <v/>
      </c>
    </row>
    <row r="101" spans="1:14" s="5" customFormat="1" x14ac:dyDescent="0.2">
      <c r="A101" s="14" t="s">
        <v>61</v>
      </c>
      <c r="B101" s="6" t="s">
        <v>11</v>
      </c>
      <c r="C101" s="7" t="s">
        <v>55</v>
      </c>
      <c r="D101" s="8" t="s">
        <v>7</v>
      </c>
      <c r="E101" s="9">
        <v>3.7755700330000002</v>
      </c>
      <c r="F101" s="10">
        <v>-6.2244299665899998</v>
      </c>
      <c r="G101" s="10">
        <v>-907.05972801102098</v>
      </c>
      <c r="H101" s="9">
        <v>3.7755700600000002</v>
      </c>
      <c r="I101" s="10">
        <v>-6.2244299398300003</v>
      </c>
      <c r="J101" s="10">
        <v>-907.05972411139999</v>
      </c>
      <c r="K101" s="7" t="str">
        <f t="shared" si="15"/>
        <v>No</v>
      </c>
      <c r="L101" s="10">
        <f t="shared" si="16"/>
        <v>2.7000000013543968E-8</v>
      </c>
      <c r="M101" s="7" t="str">
        <f t="shared" si="17"/>
        <v/>
      </c>
      <c r="N101" s="9" t="str">
        <f t="shared" si="18"/>
        <v/>
      </c>
    </row>
    <row r="102" spans="1:14" s="5" customFormat="1" x14ac:dyDescent="0.2">
      <c r="A102" s="14" t="s">
        <v>61</v>
      </c>
      <c r="B102" s="6" t="s">
        <v>12</v>
      </c>
      <c r="C102" s="7" t="s">
        <v>53</v>
      </c>
      <c r="D102" s="8" t="s">
        <v>7</v>
      </c>
      <c r="E102" s="9">
        <v>13.66740096</v>
      </c>
      <c r="F102" s="10">
        <v>-16.3325990415</v>
      </c>
      <c r="G102" s="10">
        <v>-3460.9112124174999</v>
      </c>
      <c r="H102" s="9">
        <v>14.744565379999999</v>
      </c>
      <c r="I102" s="10">
        <v>-15.255434624499999</v>
      </c>
      <c r="J102" s="10">
        <v>-3232.6578646839298</v>
      </c>
      <c r="K102" s="7" t="str">
        <f t="shared" si="15"/>
        <v>No</v>
      </c>
      <c r="L102" s="10">
        <f t="shared" si="16"/>
        <v>1.077164419999999</v>
      </c>
      <c r="M102" s="7" t="str">
        <f t="shared" si="17"/>
        <v/>
      </c>
      <c r="N102" s="9" t="str">
        <f t="shared" si="18"/>
        <v/>
      </c>
    </row>
    <row r="103" spans="1:14" s="5" customFormat="1" x14ac:dyDescent="0.2">
      <c r="A103" s="14" t="s">
        <v>61</v>
      </c>
      <c r="B103" s="6" t="s">
        <v>12</v>
      </c>
      <c r="C103" s="7" t="s">
        <v>54</v>
      </c>
      <c r="D103" s="8" t="s">
        <v>7</v>
      </c>
      <c r="E103" s="9">
        <v>14.84019419</v>
      </c>
      <c r="F103" s="10">
        <v>-15.1598058064</v>
      </c>
      <c r="G103" s="10">
        <v>-1889.3356441630599</v>
      </c>
      <c r="H103" s="9">
        <v>14.330475740000001</v>
      </c>
      <c r="I103" s="10">
        <v>-15.669524255600001</v>
      </c>
      <c r="J103" s="10">
        <v>-1952.8608137371</v>
      </c>
      <c r="K103" s="7" t="str">
        <f t="shared" si="15"/>
        <v>No</v>
      </c>
      <c r="L103" s="10">
        <f t="shared" si="16"/>
        <v>-0.50971844999999938</v>
      </c>
      <c r="M103" s="7" t="str">
        <f t="shared" si="17"/>
        <v>No</v>
      </c>
      <c r="N103" s="9">
        <f t="shared" si="18"/>
        <v>63.525169574040092</v>
      </c>
    </row>
    <row r="104" spans="1:14" s="5" customFormat="1" x14ac:dyDescent="0.2">
      <c r="A104" s="14" t="s">
        <v>61</v>
      </c>
      <c r="B104" s="6" t="s">
        <v>13</v>
      </c>
      <c r="C104" s="7" t="s">
        <v>53</v>
      </c>
      <c r="D104" s="8" t="s">
        <v>7</v>
      </c>
      <c r="E104" s="9">
        <v>29.619274820000001</v>
      </c>
      <c r="F104" s="10">
        <v>-0.38072518179999898</v>
      </c>
      <c r="G104" s="10">
        <v>-5.3156035226208198</v>
      </c>
      <c r="H104" s="9">
        <v>34.109957020000003</v>
      </c>
      <c r="I104" s="10" t="s">
        <v>57</v>
      </c>
      <c r="J104" s="10" t="s">
        <v>47</v>
      </c>
      <c r="K104" s="7" t="str">
        <f t="shared" si="15"/>
        <v>No</v>
      </c>
      <c r="L104" s="10">
        <f t="shared" si="16"/>
        <v>4.490682200000002</v>
      </c>
      <c r="M104" s="7" t="str">
        <f t="shared" si="17"/>
        <v/>
      </c>
      <c r="N104" s="9" t="str">
        <f t="shared" si="18"/>
        <v/>
      </c>
    </row>
    <row r="105" spans="1:14" s="5" customFormat="1" x14ac:dyDescent="0.2">
      <c r="A105" s="14" t="s">
        <v>61</v>
      </c>
      <c r="B105" s="6" t="s">
        <v>13</v>
      </c>
      <c r="C105" s="7" t="s">
        <v>54</v>
      </c>
      <c r="D105" s="8" t="s">
        <v>7</v>
      </c>
      <c r="E105" s="9">
        <v>16.147061390000001</v>
      </c>
      <c r="F105" s="10">
        <v>-13.852938609100001</v>
      </c>
      <c r="G105" s="10">
        <v>-435.26398979546201</v>
      </c>
      <c r="H105" s="9">
        <v>12.700420810000001</v>
      </c>
      <c r="I105" s="10">
        <v>-17.299579185799999</v>
      </c>
      <c r="J105" s="10">
        <v>-543.558595809228</v>
      </c>
      <c r="K105" s="7" t="str">
        <f t="shared" si="15"/>
        <v>No</v>
      </c>
      <c r="L105" s="10">
        <f t="shared" si="16"/>
        <v>-3.4466405800000004</v>
      </c>
      <c r="M105" s="7" t="str">
        <f t="shared" si="17"/>
        <v>No</v>
      </c>
      <c r="N105" s="9">
        <f t="shared" si="18"/>
        <v>108.29460601376599</v>
      </c>
    </row>
    <row r="106" spans="1:14" s="5" customFormat="1" x14ac:dyDescent="0.2">
      <c r="A106" s="14" t="s">
        <v>61</v>
      </c>
      <c r="B106" s="6" t="s">
        <v>49</v>
      </c>
      <c r="C106" s="7" t="s">
        <v>53</v>
      </c>
      <c r="D106" s="8" t="s">
        <v>7</v>
      </c>
      <c r="E106" s="9">
        <v>23.099934789999999</v>
      </c>
      <c r="F106" s="10">
        <v>-6.9000652106000002</v>
      </c>
      <c r="G106" s="10">
        <v>-495.78125418964402</v>
      </c>
      <c r="H106" s="9">
        <v>23.099934709999999</v>
      </c>
      <c r="I106" s="10">
        <v>-6.9000652884999996</v>
      </c>
      <c r="J106" s="10">
        <v>-495.781259786889</v>
      </c>
      <c r="K106" s="7" t="str">
        <f t="shared" si="15"/>
        <v>No</v>
      </c>
      <c r="L106" s="10">
        <f t="shared" si="16"/>
        <v>-7.9999999513802322E-8</v>
      </c>
      <c r="M106" s="7" t="str">
        <f t="shared" si="17"/>
        <v/>
      </c>
      <c r="N106" s="9" t="str">
        <f t="shared" si="18"/>
        <v/>
      </c>
    </row>
    <row r="107" spans="1:14" s="5" customFormat="1" x14ac:dyDescent="0.2">
      <c r="A107" s="14" t="s">
        <v>61</v>
      </c>
      <c r="B107" s="6" t="s">
        <v>14</v>
      </c>
      <c r="C107" s="7" t="s">
        <v>53</v>
      </c>
      <c r="D107" s="8" t="s">
        <v>7</v>
      </c>
      <c r="E107" s="9">
        <v>13.99502012</v>
      </c>
      <c r="F107" s="10">
        <v>-16.004979875499998</v>
      </c>
      <c r="G107" s="10">
        <v>-336.624285872793</v>
      </c>
      <c r="H107" s="9">
        <v>13.995020139999999</v>
      </c>
      <c r="I107" s="10">
        <v>-16.004979861500001</v>
      </c>
      <c r="J107" s="10">
        <v>-336.62428557833903</v>
      </c>
      <c r="K107" s="7" t="str">
        <f t="shared" si="15"/>
        <v>No</v>
      </c>
      <c r="L107" s="10">
        <f t="shared" si="16"/>
        <v>1.9999999878450581E-8</v>
      </c>
      <c r="M107" s="7" t="str">
        <f t="shared" si="17"/>
        <v/>
      </c>
      <c r="N107" s="9" t="str">
        <f t="shared" si="18"/>
        <v/>
      </c>
    </row>
    <row r="108" spans="1:14" s="5" customFormat="1" x14ac:dyDescent="0.2">
      <c r="A108" s="14" t="s">
        <v>61</v>
      </c>
      <c r="B108" s="6" t="s">
        <v>14</v>
      </c>
      <c r="C108" s="7" t="s">
        <v>54</v>
      </c>
      <c r="D108" s="8" t="s">
        <v>7</v>
      </c>
      <c r="E108" s="9">
        <v>14.04050833</v>
      </c>
      <c r="F108" s="10">
        <v>-15.9594916695</v>
      </c>
      <c r="G108" s="10">
        <v>-1566.5456680006</v>
      </c>
      <c r="H108" s="9">
        <v>14.795948770000001</v>
      </c>
      <c r="I108" s="10">
        <v>-15.204051228499999</v>
      </c>
      <c r="J108" s="10">
        <v>-1492.3934346595699</v>
      </c>
      <c r="K108" s="7" t="str">
        <f t="shared" si="15"/>
        <v>No</v>
      </c>
      <c r="L108" s="10">
        <f t="shared" si="16"/>
        <v>0.75544044000000099</v>
      </c>
      <c r="M108" s="7" t="str">
        <f t="shared" si="17"/>
        <v/>
      </c>
      <c r="N108" s="9" t="str">
        <f t="shared" si="18"/>
        <v/>
      </c>
    </row>
    <row r="109" spans="1:14" s="5" customFormat="1" x14ac:dyDescent="0.2">
      <c r="A109" s="14" t="s">
        <v>61</v>
      </c>
      <c r="B109" s="6" t="s">
        <v>15</v>
      </c>
      <c r="C109" s="7" t="s">
        <v>53</v>
      </c>
      <c r="D109" s="8" t="s">
        <v>7</v>
      </c>
      <c r="E109" s="9">
        <v>10.14922473</v>
      </c>
      <c r="F109" s="10">
        <v>-19.850775266199999</v>
      </c>
      <c r="G109" s="10">
        <v>-8014.0493851398796</v>
      </c>
      <c r="H109" s="9">
        <v>10.022453710000001</v>
      </c>
      <c r="I109" s="10">
        <v>-19.977546286300001</v>
      </c>
      <c r="J109" s="10">
        <v>-8065.2287069578997</v>
      </c>
      <c r="K109" s="7" t="str">
        <f t="shared" si="15"/>
        <v>No</v>
      </c>
      <c r="L109" s="10">
        <f t="shared" si="16"/>
        <v>-0.12677101999999962</v>
      </c>
      <c r="M109" s="7" t="str">
        <f t="shared" si="17"/>
        <v>No</v>
      </c>
      <c r="N109" s="9">
        <f t="shared" si="18"/>
        <v>51.179321818020071</v>
      </c>
    </row>
    <row r="110" spans="1:14" s="5" customFormat="1" x14ac:dyDescent="0.2">
      <c r="A110" s="14" t="s">
        <v>61</v>
      </c>
      <c r="B110" s="6" t="s">
        <v>16</v>
      </c>
      <c r="C110" s="7" t="s">
        <v>53</v>
      </c>
      <c r="D110" s="8" t="s">
        <v>7</v>
      </c>
      <c r="E110" s="9">
        <v>9.450638498</v>
      </c>
      <c r="F110" s="10">
        <v>-20.549361502419998</v>
      </c>
      <c r="G110" s="10">
        <v>-2287.9681735181698</v>
      </c>
      <c r="H110" s="9">
        <v>9.4506384459999992</v>
      </c>
      <c r="I110" s="10">
        <v>-20.54936155415</v>
      </c>
      <c r="J110" s="10">
        <v>-2287.96817927446</v>
      </c>
      <c r="K110" s="7" t="str">
        <f t="shared" si="15"/>
        <v>No</v>
      </c>
      <c r="L110" s="10">
        <f t="shared" si="16"/>
        <v>-5.2000000749785613E-8</v>
      </c>
      <c r="M110" s="7" t="str">
        <f t="shared" si="17"/>
        <v/>
      </c>
      <c r="N110" s="9" t="str">
        <f t="shared" si="18"/>
        <v/>
      </c>
    </row>
    <row r="111" spans="1:14" s="5" customFormat="1" x14ac:dyDescent="0.2">
      <c r="A111" s="14" t="s">
        <v>61</v>
      </c>
      <c r="B111" s="6" t="s">
        <v>52</v>
      </c>
      <c r="C111" s="7" t="s">
        <v>53</v>
      </c>
      <c r="D111" s="8" t="s">
        <v>7</v>
      </c>
      <c r="E111" s="9">
        <v>21.89692342</v>
      </c>
      <c r="F111" s="10">
        <v>-8.1030765845000001</v>
      </c>
      <c r="G111" s="10">
        <v>-802.29885292964502</v>
      </c>
      <c r="H111" s="9">
        <v>21.894139039999999</v>
      </c>
      <c r="I111" s="10">
        <v>-8.1058609554000007</v>
      </c>
      <c r="J111" s="10">
        <v>-802.57453804207205</v>
      </c>
      <c r="K111" s="7" t="str">
        <f t="shared" si="15"/>
        <v>No</v>
      </c>
      <c r="L111" s="10">
        <f t="shared" si="16"/>
        <v>-2.784380000001363E-3</v>
      </c>
      <c r="M111" s="7" t="str">
        <f t="shared" si="17"/>
        <v/>
      </c>
      <c r="N111" s="9" t="str">
        <f t="shared" si="18"/>
        <v/>
      </c>
    </row>
    <row r="112" spans="1:14" s="5" customFormat="1" x14ac:dyDescent="0.2">
      <c r="A112" s="14" t="s">
        <v>61</v>
      </c>
      <c r="B112" s="6" t="s">
        <v>17</v>
      </c>
      <c r="C112" s="7" t="s">
        <v>53</v>
      </c>
      <c r="D112" s="8" t="s">
        <v>7</v>
      </c>
      <c r="E112" s="9">
        <v>12.024457460000001</v>
      </c>
      <c r="F112" s="10">
        <v>-17.975542541100001</v>
      </c>
      <c r="G112" s="10">
        <v>-2196.0284786930001</v>
      </c>
      <c r="H112" s="9">
        <v>12.09247585</v>
      </c>
      <c r="I112" s="10">
        <v>-17.907524152200001</v>
      </c>
      <c r="J112" s="10">
        <v>-2187.7188369251498</v>
      </c>
      <c r="K112" s="7" t="str">
        <f t="shared" si="15"/>
        <v>No</v>
      </c>
      <c r="L112" s="10">
        <f t="shared" si="16"/>
        <v>6.8018389999998874E-2</v>
      </c>
      <c r="M112" s="7" t="str">
        <f t="shared" si="17"/>
        <v/>
      </c>
      <c r="N112" s="9" t="str">
        <f t="shared" si="18"/>
        <v/>
      </c>
    </row>
    <row r="113" spans="1:14" s="5" customFormat="1" x14ac:dyDescent="0.2">
      <c r="A113" s="14" t="s">
        <v>61</v>
      </c>
      <c r="B113" s="6" t="s">
        <v>17</v>
      </c>
      <c r="C113" s="7" t="s">
        <v>54</v>
      </c>
      <c r="D113" s="11" t="s">
        <v>7</v>
      </c>
      <c r="E113" s="9">
        <v>0</v>
      </c>
      <c r="F113" s="10">
        <f>E113-30</f>
        <v>-30</v>
      </c>
      <c r="G113" s="10">
        <v>0</v>
      </c>
      <c r="H113" s="9">
        <v>0</v>
      </c>
      <c r="I113" s="10">
        <f>H113-30</f>
        <v>-30</v>
      </c>
      <c r="J113" s="10">
        <v>0</v>
      </c>
      <c r="K113" s="7" t="str">
        <f t="shared" si="15"/>
        <v>No</v>
      </c>
      <c r="L113" s="10">
        <f t="shared" si="16"/>
        <v>0</v>
      </c>
      <c r="M113" s="7" t="str">
        <f t="shared" si="17"/>
        <v/>
      </c>
      <c r="N113" s="9" t="str">
        <f t="shared" si="18"/>
        <v/>
      </c>
    </row>
    <row r="114" spans="1:14" s="5" customFormat="1" x14ac:dyDescent="0.2">
      <c r="A114" s="14" t="s">
        <v>61</v>
      </c>
      <c r="B114" s="6" t="s">
        <v>18</v>
      </c>
      <c r="C114" s="7" t="s">
        <v>53</v>
      </c>
      <c r="D114" s="8" t="s">
        <v>7</v>
      </c>
      <c r="E114" s="9">
        <v>6.1752669409500003</v>
      </c>
      <c r="F114" s="10">
        <v>-23.824733059050001</v>
      </c>
      <c r="G114" s="10">
        <v>-1247.4847729568601</v>
      </c>
      <c r="H114" s="9">
        <v>7.8878033710000004</v>
      </c>
      <c r="I114" s="10">
        <v>-22.112196629349999</v>
      </c>
      <c r="J114" s="10">
        <v>-1157.81480209046</v>
      </c>
      <c r="K114" s="7" t="str">
        <f t="shared" si="15"/>
        <v>No</v>
      </c>
      <c r="L114" s="10">
        <f t="shared" si="16"/>
        <v>1.7125364300500001</v>
      </c>
      <c r="M114" s="7" t="str">
        <f t="shared" si="17"/>
        <v/>
      </c>
      <c r="N114" s="9" t="str">
        <f t="shared" si="18"/>
        <v/>
      </c>
    </row>
    <row r="115" spans="1:14" s="5" customFormat="1" x14ac:dyDescent="0.2">
      <c r="A115" s="14" t="s">
        <v>61</v>
      </c>
      <c r="B115" s="6" t="s">
        <v>19</v>
      </c>
      <c r="C115" s="7" t="s">
        <v>53</v>
      </c>
      <c r="D115" s="8" t="s">
        <v>7</v>
      </c>
      <c r="E115" s="9">
        <v>4.1690956352899997</v>
      </c>
      <c r="F115" s="10">
        <v>-25.830904364710001</v>
      </c>
      <c r="G115" s="10">
        <v>-3451.9390523421098</v>
      </c>
      <c r="H115" s="9">
        <v>4.1690955360000004</v>
      </c>
      <c r="I115" s="10">
        <v>-25.83090446416</v>
      </c>
      <c r="J115" s="10">
        <v>-3451.93906563889</v>
      </c>
      <c r="K115" s="7" t="str">
        <f t="shared" si="15"/>
        <v>No</v>
      </c>
      <c r="L115" s="10">
        <f t="shared" si="16"/>
        <v>-9.9289999333507239E-8</v>
      </c>
      <c r="M115" s="7" t="str">
        <f t="shared" si="17"/>
        <v/>
      </c>
      <c r="N115" s="9" t="str">
        <f t="shared" si="18"/>
        <v/>
      </c>
    </row>
    <row r="116" spans="1:14" s="5" customFormat="1" x14ac:dyDescent="0.2">
      <c r="A116" s="14" t="s">
        <v>61</v>
      </c>
      <c r="B116" s="6" t="s">
        <v>20</v>
      </c>
      <c r="C116" s="7" t="s">
        <v>53</v>
      </c>
      <c r="D116" s="8" t="s">
        <v>7</v>
      </c>
      <c r="E116" s="9">
        <v>8.0956373510600006</v>
      </c>
      <c r="F116" s="10">
        <v>-21.904362648940001</v>
      </c>
      <c r="G116" s="10">
        <v>-8718.4840051644405</v>
      </c>
      <c r="H116" s="9">
        <v>7.278001218</v>
      </c>
      <c r="I116" s="10">
        <v>-22.721998782499998</v>
      </c>
      <c r="J116" s="10">
        <v>-9043.9236295487608</v>
      </c>
      <c r="K116" s="7" t="str">
        <f t="shared" si="15"/>
        <v>No</v>
      </c>
      <c r="L116" s="10">
        <f t="shared" si="16"/>
        <v>-0.8176361330600006</v>
      </c>
      <c r="M116" s="7" t="str">
        <f t="shared" si="17"/>
        <v>No</v>
      </c>
      <c r="N116" s="9">
        <f t="shared" si="18"/>
        <v>325.43962438432027</v>
      </c>
    </row>
    <row r="117" spans="1:14" s="5" customFormat="1" x14ac:dyDescent="0.2">
      <c r="A117" s="14" t="s">
        <v>61</v>
      </c>
      <c r="B117" s="6" t="s">
        <v>20</v>
      </c>
      <c r="C117" s="7" t="s">
        <v>54</v>
      </c>
      <c r="D117" s="8" t="s">
        <v>7</v>
      </c>
      <c r="E117" s="9">
        <v>21.336522376200001</v>
      </c>
      <c r="F117" s="10">
        <v>-8.6634776238000004</v>
      </c>
      <c r="G117" s="10">
        <v>-58.095173124302399</v>
      </c>
      <c r="H117" s="9">
        <v>13.18908034</v>
      </c>
      <c r="I117" s="10">
        <v>-16.810919657900001</v>
      </c>
      <c r="J117" s="10">
        <v>-112.729937135345</v>
      </c>
      <c r="K117" s="7" t="str">
        <f t="shared" si="15"/>
        <v>No</v>
      </c>
      <c r="L117" s="10">
        <f t="shared" si="16"/>
        <v>-8.1474420362000011</v>
      </c>
      <c r="M117" s="7" t="str">
        <f t="shared" si="17"/>
        <v>No</v>
      </c>
      <c r="N117" s="9">
        <f t="shared" si="18"/>
        <v>54.634764011042598</v>
      </c>
    </row>
    <row r="118" spans="1:14" s="5" customFormat="1" x14ac:dyDescent="0.2">
      <c r="A118" s="14" t="s">
        <v>61</v>
      </c>
      <c r="B118" s="6" t="s">
        <v>21</v>
      </c>
      <c r="C118" s="7" t="s">
        <v>53</v>
      </c>
      <c r="D118" s="8" t="s">
        <v>7</v>
      </c>
      <c r="E118" s="9">
        <v>10.251852299699999</v>
      </c>
      <c r="F118" s="10">
        <v>-19.748147700299999</v>
      </c>
      <c r="G118" s="10">
        <v>-689.83929483852705</v>
      </c>
      <c r="H118" s="9">
        <v>10.25185254</v>
      </c>
      <c r="I118" s="10">
        <v>-19.748147460599998</v>
      </c>
      <c r="J118" s="10">
        <v>-689.83928646536299</v>
      </c>
      <c r="K118" s="7" t="str">
        <f t="shared" si="15"/>
        <v>No</v>
      </c>
      <c r="L118" s="10">
        <f t="shared" si="16"/>
        <v>2.4030000034258592E-7</v>
      </c>
      <c r="M118" s="7" t="str">
        <f t="shared" si="17"/>
        <v/>
      </c>
      <c r="N118" s="9" t="str">
        <f t="shared" si="18"/>
        <v/>
      </c>
    </row>
    <row r="119" spans="1:14" s="5" customFormat="1" x14ac:dyDescent="0.2">
      <c r="A119" s="14" t="s">
        <v>61</v>
      </c>
      <c r="B119" s="6" t="s">
        <v>21</v>
      </c>
      <c r="C119" s="7" t="s">
        <v>54</v>
      </c>
      <c r="D119" s="8" t="s">
        <v>7</v>
      </c>
      <c r="E119" s="9">
        <v>2.2475250998599998</v>
      </c>
      <c r="F119" s="10">
        <v>-27.752474900140001</v>
      </c>
      <c r="G119" s="10">
        <v>-856.53469525365301</v>
      </c>
      <c r="H119" s="9">
        <v>2.24752514</v>
      </c>
      <c r="I119" s="10">
        <v>-27.752474859780001</v>
      </c>
      <c r="J119" s="10">
        <v>-856.53469400986</v>
      </c>
      <c r="K119" s="7" t="str">
        <f t="shared" si="15"/>
        <v>No</v>
      </c>
      <c r="L119" s="10">
        <f t="shared" si="16"/>
        <v>4.0140000212574023E-8</v>
      </c>
      <c r="M119" s="7" t="str">
        <f t="shared" si="17"/>
        <v/>
      </c>
      <c r="N119" s="9" t="str">
        <f t="shared" si="18"/>
        <v/>
      </c>
    </row>
    <row r="120" spans="1:14" s="5" customFormat="1" x14ac:dyDescent="0.2">
      <c r="A120" s="14" t="s">
        <v>61</v>
      </c>
      <c r="B120" s="6" t="s">
        <v>50</v>
      </c>
      <c r="C120" s="7" t="s">
        <v>53</v>
      </c>
      <c r="D120" s="8" t="s">
        <v>7</v>
      </c>
      <c r="E120" s="9">
        <v>0</v>
      </c>
      <c r="F120" s="10">
        <f>E120-30</f>
        <v>-30</v>
      </c>
      <c r="G120" s="10">
        <v>0</v>
      </c>
      <c r="H120" s="9">
        <v>0</v>
      </c>
      <c r="I120" s="10">
        <f>H120-30</f>
        <v>-30</v>
      </c>
      <c r="J120" s="10">
        <v>0</v>
      </c>
      <c r="K120" s="7" t="str">
        <f t="shared" si="15"/>
        <v>No</v>
      </c>
      <c r="L120" s="10">
        <f t="shared" si="16"/>
        <v>0</v>
      </c>
      <c r="M120" s="7" t="str">
        <f t="shared" si="17"/>
        <v/>
      </c>
      <c r="N120" s="9" t="str">
        <f t="shared" si="18"/>
        <v/>
      </c>
    </row>
    <row r="121" spans="1:14" s="5" customFormat="1" x14ac:dyDescent="0.2">
      <c r="A121" s="14" t="s">
        <v>61</v>
      </c>
      <c r="B121" s="6" t="s">
        <v>50</v>
      </c>
      <c r="C121" s="7" t="s">
        <v>54</v>
      </c>
      <c r="D121" s="8" t="s">
        <v>7</v>
      </c>
      <c r="E121" s="9">
        <v>16.530616657500001</v>
      </c>
      <c r="F121" s="10">
        <v>-13.4693833425</v>
      </c>
      <c r="G121" s="10">
        <v>-1366.2535918247199</v>
      </c>
      <c r="H121" s="9">
        <v>14.45663777</v>
      </c>
      <c r="I121" s="10">
        <v>-15.5433622329</v>
      </c>
      <c r="J121" s="10">
        <v>-1576.62559151656</v>
      </c>
      <c r="K121" s="7" t="str">
        <f t="shared" si="15"/>
        <v>No</v>
      </c>
      <c r="L121" s="10">
        <f t="shared" si="16"/>
        <v>-2.0739788875000009</v>
      </c>
      <c r="M121" s="7" t="str">
        <f t="shared" si="17"/>
        <v>No</v>
      </c>
      <c r="N121" s="9">
        <f t="shared" si="18"/>
        <v>210.37199969184007</v>
      </c>
    </row>
    <row r="122" spans="1:14" s="5" customFormat="1" x14ac:dyDescent="0.2">
      <c r="A122" s="14" t="s">
        <v>61</v>
      </c>
      <c r="B122" s="6" t="s">
        <v>22</v>
      </c>
      <c r="C122" s="7" t="s">
        <v>53</v>
      </c>
      <c r="D122" s="8" t="s">
        <v>7</v>
      </c>
      <c r="E122" s="9">
        <v>7.5638735051500001</v>
      </c>
      <c r="F122" s="10">
        <v>-22.436126494850001</v>
      </c>
      <c r="G122" s="10">
        <v>-492.68540783505199</v>
      </c>
      <c r="H122" s="9">
        <v>5.1014497499999996</v>
      </c>
      <c r="I122" s="10">
        <v>-24.898550249949999</v>
      </c>
      <c r="J122" s="10">
        <v>-546.75892414682198</v>
      </c>
      <c r="K122" s="7" t="str">
        <f t="shared" ref="K122:K152" si="19">IF(AND(OR(D122="Low",D122="High"),(H122&lt;&gt;"n/a")),"No","")</f>
        <v>No</v>
      </c>
      <c r="L122" s="10">
        <f t="shared" ref="L122:L152" si="20">IF(K122="No",(IF(E122="n/a",H122,H122-E122)),"")</f>
        <v>-2.4624237551500006</v>
      </c>
      <c r="M122" s="7" t="str">
        <f t="shared" ref="M122:M152" si="21">IF(K122="","",IF(ABS(L122)&lt;0.05,"",IF(AND(D122="High",L122&lt;=0),"",IF(AND(D122="Low",L122&gt;=0),"","No"))))</f>
        <v>No</v>
      </c>
      <c r="N122" s="9">
        <f t="shared" ref="N122:N152" si="22">IF(M122="No",IF(D122="High",IF(G122="in range",ABS(J122)*(-1),ABS(J122-G122)*(-1)),IF(G122="in range",ABS(J122),ABS(J122-G122))),"")</f>
        <v>54.073516311769993</v>
      </c>
    </row>
    <row r="123" spans="1:14" s="5" customFormat="1" x14ac:dyDescent="0.2">
      <c r="A123" s="14" t="s">
        <v>61</v>
      </c>
      <c r="B123" s="6" t="s">
        <v>22</v>
      </c>
      <c r="C123" s="7" t="s">
        <v>54</v>
      </c>
      <c r="D123" s="8" t="s">
        <v>7</v>
      </c>
      <c r="E123" s="9">
        <v>12.9209985288</v>
      </c>
      <c r="F123" s="10">
        <v>-17.079001471200002</v>
      </c>
      <c r="G123" s="10">
        <v>-887.27294106675697</v>
      </c>
      <c r="H123" s="9">
        <v>8.3321811730000004</v>
      </c>
      <c r="I123" s="10">
        <v>-21.667818827390001</v>
      </c>
      <c r="J123" s="10">
        <v>-1125.6670578726801</v>
      </c>
      <c r="K123" s="7" t="str">
        <f t="shared" si="19"/>
        <v>No</v>
      </c>
      <c r="L123" s="10">
        <f t="shared" si="20"/>
        <v>-4.5888173557999998</v>
      </c>
      <c r="M123" s="7" t="str">
        <f t="shared" si="21"/>
        <v>No</v>
      </c>
      <c r="N123" s="9">
        <f t="shared" si="22"/>
        <v>238.39411680592309</v>
      </c>
    </row>
    <row r="124" spans="1:14" s="5" customFormat="1" x14ac:dyDescent="0.2">
      <c r="A124" s="14" t="s">
        <v>61</v>
      </c>
      <c r="B124" s="6" t="s">
        <v>23</v>
      </c>
      <c r="C124" s="7" t="s">
        <v>53</v>
      </c>
      <c r="D124" s="8" t="s">
        <v>7</v>
      </c>
      <c r="E124" s="9">
        <v>9.2676535929099995</v>
      </c>
      <c r="F124" s="10">
        <v>-20.732346407089999</v>
      </c>
      <c r="G124" s="10">
        <v>-5883.7644909930495</v>
      </c>
      <c r="H124" s="9">
        <v>9.4382583580000006</v>
      </c>
      <c r="I124" s="10">
        <v>-20.561741642259999</v>
      </c>
      <c r="J124" s="10">
        <v>-5835.34747936234</v>
      </c>
      <c r="K124" s="7" t="str">
        <f t="shared" si="19"/>
        <v>No</v>
      </c>
      <c r="L124" s="10">
        <f t="shared" si="20"/>
        <v>0.17060476509000111</v>
      </c>
      <c r="M124" s="7" t="str">
        <f t="shared" si="21"/>
        <v/>
      </c>
      <c r="N124" s="9" t="str">
        <f t="shared" si="22"/>
        <v/>
      </c>
    </row>
    <row r="125" spans="1:14" s="5" customFormat="1" x14ac:dyDescent="0.2">
      <c r="A125" s="14" t="s">
        <v>61</v>
      </c>
      <c r="B125" s="6" t="s">
        <v>24</v>
      </c>
      <c r="C125" s="7" t="s">
        <v>53</v>
      </c>
      <c r="D125" s="8" t="s">
        <v>7</v>
      </c>
      <c r="E125" s="9">
        <v>6.79395863365</v>
      </c>
      <c r="F125" s="10">
        <v>-23.20604136635</v>
      </c>
      <c r="G125" s="10">
        <v>-587.97136621631205</v>
      </c>
      <c r="H125" s="9">
        <v>6.7939587039999996</v>
      </c>
      <c r="I125" s="10">
        <v>-23.20604129617</v>
      </c>
      <c r="J125" s="10">
        <v>-587.97136443765498</v>
      </c>
      <c r="K125" s="7" t="str">
        <f t="shared" si="19"/>
        <v>No</v>
      </c>
      <c r="L125" s="10">
        <f t="shared" si="20"/>
        <v>7.0349999603536162E-8</v>
      </c>
      <c r="M125" s="7" t="str">
        <f t="shared" si="21"/>
        <v/>
      </c>
      <c r="N125" s="9" t="str">
        <f t="shared" si="22"/>
        <v/>
      </c>
    </row>
    <row r="126" spans="1:14" s="5" customFormat="1" x14ac:dyDescent="0.2">
      <c r="A126" s="14" t="s">
        <v>61</v>
      </c>
      <c r="B126" s="6" t="s">
        <v>24</v>
      </c>
      <c r="C126" s="7" t="s">
        <v>54</v>
      </c>
      <c r="D126" s="8" t="s">
        <v>7</v>
      </c>
      <c r="E126" s="9">
        <v>12.545073563100001</v>
      </c>
      <c r="F126" s="10">
        <v>-17.454926436899999</v>
      </c>
      <c r="G126" s="10">
        <v>-2896.1436785564701</v>
      </c>
      <c r="H126" s="9">
        <v>10.98876712</v>
      </c>
      <c r="I126" s="10">
        <v>-19.011232883800002</v>
      </c>
      <c r="J126" s="10">
        <v>-3154.36803111276</v>
      </c>
      <c r="K126" s="7" t="str">
        <f t="shared" si="19"/>
        <v>No</v>
      </c>
      <c r="L126" s="10">
        <f t="shared" si="20"/>
        <v>-1.5563064431000004</v>
      </c>
      <c r="M126" s="7" t="str">
        <f t="shared" si="21"/>
        <v>No</v>
      </c>
      <c r="N126" s="9">
        <f t="shared" si="22"/>
        <v>258.22435255628989</v>
      </c>
    </row>
    <row r="127" spans="1:14" s="5" customFormat="1" x14ac:dyDescent="0.2">
      <c r="A127" s="14" t="s">
        <v>61</v>
      </c>
      <c r="B127" s="6" t="s">
        <v>46</v>
      </c>
      <c r="C127" s="7" t="s">
        <v>53</v>
      </c>
      <c r="D127" s="8" t="s">
        <v>7</v>
      </c>
      <c r="E127" s="9">
        <v>14.5412659775</v>
      </c>
      <c r="F127" s="10">
        <v>-15.4587340225</v>
      </c>
      <c r="G127" s="10">
        <v>-346.310622874003</v>
      </c>
      <c r="H127" s="9">
        <v>14.5412658</v>
      </c>
      <c r="I127" s="10">
        <v>-15.458734202800001</v>
      </c>
      <c r="J127" s="10">
        <v>-346.31062691313099</v>
      </c>
      <c r="K127" s="7" t="str">
        <f t="shared" si="19"/>
        <v>No</v>
      </c>
      <c r="L127" s="10">
        <f t="shared" si="20"/>
        <v>-1.7750000047556114E-7</v>
      </c>
      <c r="M127" s="7" t="str">
        <f t="shared" si="21"/>
        <v/>
      </c>
      <c r="N127" s="9" t="str">
        <f t="shared" si="22"/>
        <v/>
      </c>
    </row>
    <row r="128" spans="1:14" s="5" customFormat="1" x14ac:dyDescent="0.2">
      <c r="A128" s="14" t="s">
        <v>61</v>
      </c>
      <c r="B128" s="6" t="s">
        <v>25</v>
      </c>
      <c r="C128" s="7" t="s">
        <v>53</v>
      </c>
      <c r="D128" s="8" t="s">
        <v>7</v>
      </c>
      <c r="E128" s="9">
        <v>18.162209150999999</v>
      </c>
      <c r="F128" s="10">
        <v>-11.837790848999999</v>
      </c>
      <c r="G128" s="10">
        <v>-3209.08769475299</v>
      </c>
      <c r="H128" s="9">
        <v>17.76611819</v>
      </c>
      <c r="I128" s="10">
        <v>-12.2338818131</v>
      </c>
      <c r="J128" s="10">
        <v>-3316.46335758653</v>
      </c>
      <c r="K128" s="7" t="str">
        <f t="shared" si="19"/>
        <v>No</v>
      </c>
      <c r="L128" s="10">
        <f t="shared" si="20"/>
        <v>-0.39609096099999874</v>
      </c>
      <c r="M128" s="7" t="str">
        <f t="shared" si="21"/>
        <v>No</v>
      </c>
      <c r="N128" s="9">
        <f t="shared" si="22"/>
        <v>107.37566283353999</v>
      </c>
    </row>
    <row r="129" spans="1:14" s="5" customFormat="1" x14ac:dyDescent="0.2">
      <c r="A129" s="14" t="s">
        <v>61</v>
      </c>
      <c r="B129" s="6" t="s">
        <v>25</v>
      </c>
      <c r="C129" s="7" t="s">
        <v>54</v>
      </c>
      <c r="D129" s="8" t="s">
        <v>7</v>
      </c>
      <c r="E129" s="9">
        <v>11.685580831899999</v>
      </c>
      <c r="F129" s="10">
        <v>-18.314419168099999</v>
      </c>
      <c r="G129" s="10">
        <v>-2477.9539408932001</v>
      </c>
      <c r="H129" s="9">
        <v>11.76940345</v>
      </c>
      <c r="I129" s="10">
        <v>-18.230596545400001</v>
      </c>
      <c r="J129" s="10">
        <v>-2466.6126804170199</v>
      </c>
      <c r="K129" s="7" t="str">
        <f t="shared" si="19"/>
        <v>No</v>
      </c>
      <c r="L129" s="10">
        <f t="shared" si="20"/>
        <v>8.3822618100001023E-2</v>
      </c>
      <c r="M129" s="7" t="str">
        <f t="shared" si="21"/>
        <v/>
      </c>
      <c r="N129" s="9" t="str">
        <f t="shared" si="22"/>
        <v/>
      </c>
    </row>
    <row r="130" spans="1:14" s="5" customFormat="1" x14ac:dyDescent="0.2">
      <c r="A130" s="14" t="s">
        <v>61</v>
      </c>
      <c r="B130" s="6" t="s">
        <v>26</v>
      </c>
      <c r="C130" s="7" t="s">
        <v>53</v>
      </c>
      <c r="D130" s="8" t="s">
        <v>7</v>
      </c>
      <c r="E130" s="9">
        <v>5.2487980901500002</v>
      </c>
      <c r="F130" s="10">
        <v>-24.75120190985</v>
      </c>
      <c r="G130" s="10">
        <v>-3576.3264351221601</v>
      </c>
      <c r="H130" s="9">
        <v>5.327056325</v>
      </c>
      <c r="I130" s="10">
        <v>-24.672943675340001</v>
      </c>
      <c r="J130" s="10">
        <v>-3565.0188229169698</v>
      </c>
      <c r="K130" s="7" t="str">
        <f t="shared" si="19"/>
        <v>No</v>
      </c>
      <c r="L130" s="10">
        <f t="shared" si="20"/>
        <v>7.825823484999983E-2</v>
      </c>
      <c r="M130" s="7" t="str">
        <f t="shared" si="21"/>
        <v/>
      </c>
      <c r="N130" s="9" t="str">
        <f t="shared" si="22"/>
        <v/>
      </c>
    </row>
    <row r="131" spans="1:14" s="5" customFormat="1" x14ac:dyDescent="0.2">
      <c r="A131" s="14" t="s">
        <v>61</v>
      </c>
      <c r="B131" s="6" t="s">
        <v>26</v>
      </c>
      <c r="C131" s="7" t="s">
        <v>54</v>
      </c>
      <c r="D131" s="8" t="s">
        <v>7</v>
      </c>
      <c r="E131" s="9">
        <v>10.8986080024</v>
      </c>
      <c r="F131" s="10">
        <v>-19.1013919976</v>
      </c>
      <c r="G131" s="10">
        <v>-3048.9639299802202</v>
      </c>
      <c r="H131" s="9">
        <v>12.169295679999999</v>
      </c>
      <c r="I131" s="10">
        <v>-17.830704323399999</v>
      </c>
      <c r="J131" s="10">
        <v>-2846.1367807654901</v>
      </c>
      <c r="K131" s="7" t="str">
        <f t="shared" si="19"/>
        <v>No</v>
      </c>
      <c r="L131" s="10">
        <f t="shared" si="20"/>
        <v>1.2706876775999998</v>
      </c>
      <c r="M131" s="7" t="str">
        <f t="shared" si="21"/>
        <v/>
      </c>
      <c r="N131" s="9" t="str">
        <f t="shared" si="22"/>
        <v/>
      </c>
    </row>
    <row r="132" spans="1:14" s="5" customFormat="1" x14ac:dyDescent="0.2">
      <c r="A132" s="14" t="s">
        <v>61</v>
      </c>
      <c r="B132" s="6" t="s">
        <v>27</v>
      </c>
      <c r="C132" s="7" t="s">
        <v>53</v>
      </c>
      <c r="D132" s="8" t="s">
        <v>7</v>
      </c>
      <c r="E132" s="9">
        <v>13.1236559563</v>
      </c>
      <c r="F132" s="10">
        <v>-16.876344043700001</v>
      </c>
      <c r="G132" s="10">
        <v>-2639.44924573035</v>
      </c>
      <c r="H132" s="9">
        <v>13.26727734</v>
      </c>
      <c r="I132" s="10">
        <v>-16.732722659499998</v>
      </c>
      <c r="J132" s="10">
        <v>-2616.98695453649</v>
      </c>
      <c r="K132" s="7" t="str">
        <f t="shared" si="19"/>
        <v>No</v>
      </c>
      <c r="L132" s="10">
        <f t="shared" si="20"/>
        <v>0.14362138369999933</v>
      </c>
      <c r="M132" s="7" t="str">
        <f t="shared" si="21"/>
        <v/>
      </c>
      <c r="N132" s="9" t="str">
        <f t="shared" si="22"/>
        <v/>
      </c>
    </row>
    <row r="133" spans="1:14" s="5" customFormat="1" x14ac:dyDescent="0.2">
      <c r="A133" s="14" t="s">
        <v>61</v>
      </c>
      <c r="B133" s="6" t="s">
        <v>27</v>
      </c>
      <c r="C133" s="7" t="s">
        <v>54</v>
      </c>
      <c r="D133" s="8" t="s">
        <v>7</v>
      </c>
      <c r="E133" s="9">
        <v>10.834341165</v>
      </c>
      <c r="F133" s="10">
        <v>-19.165658834999999</v>
      </c>
      <c r="G133" s="10">
        <v>-3042.9070174076001</v>
      </c>
      <c r="H133" s="9">
        <v>9.8505502979999999</v>
      </c>
      <c r="I133" s="10">
        <v>-20.149449702049999</v>
      </c>
      <c r="J133" s="10">
        <v>-3199.10222878165</v>
      </c>
      <c r="K133" s="7" t="str">
        <f t="shared" si="19"/>
        <v>No</v>
      </c>
      <c r="L133" s="10">
        <f t="shared" si="20"/>
        <v>-0.98379086699999974</v>
      </c>
      <c r="M133" s="7" t="str">
        <f t="shared" si="21"/>
        <v>No</v>
      </c>
      <c r="N133" s="9">
        <f t="shared" si="22"/>
        <v>156.1952113740499</v>
      </c>
    </row>
    <row r="134" spans="1:14" s="5" customFormat="1" x14ac:dyDescent="0.2">
      <c r="A134" s="14" t="s">
        <v>61</v>
      </c>
      <c r="B134" s="6" t="s">
        <v>28</v>
      </c>
      <c r="C134" s="7" t="s">
        <v>53</v>
      </c>
      <c r="D134" s="8" t="s">
        <v>7</v>
      </c>
      <c r="E134" s="9">
        <v>8.16653808523</v>
      </c>
      <c r="F134" s="10">
        <v>-21.833461914770002</v>
      </c>
      <c r="G134" s="10">
        <v>-4895.5003090766604</v>
      </c>
      <c r="H134" s="9">
        <v>8.2742355819999993</v>
      </c>
      <c r="I134" s="10">
        <v>-21.72576441795</v>
      </c>
      <c r="J134" s="10">
        <v>-4871.3523690285801</v>
      </c>
      <c r="K134" s="7" t="str">
        <f t="shared" si="19"/>
        <v>No</v>
      </c>
      <c r="L134" s="10">
        <f t="shared" si="20"/>
        <v>0.10769749676999929</v>
      </c>
      <c r="M134" s="7" t="str">
        <f t="shared" si="21"/>
        <v/>
      </c>
      <c r="N134" s="9" t="str">
        <f t="shared" si="22"/>
        <v/>
      </c>
    </row>
    <row r="135" spans="1:14" s="5" customFormat="1" x14ac:dyDescent="0.2">
      <c r="A135" s="14" t="s">
        <v>61</v>
      </c>
      <c r="B135" s="6" t="s">
        <v>28</v>
      </c>
      <c r="C135" s="7" t="s">
        <v>54</v>
      </c>
      <c r="D135" s="8" t="s">
        <v>7</v>
      </c>
      <c r="E135" s="9">
        <v>7.9535278191499996</v>
      </c>
      <c r="F135" s="10">
        <v>-22.046472180849999</v>
      </c>
      <c r="G135" s="10">
        <v>-11245.5324336459</v>
      </c>
      <c r="H135" s="9">
        <v>8.7881524209999995</v>
      </c>
      <c r="I135" s="10">
        <v>-21.211847578850001</v>
      </c>
      <c r="J135" s="10">
        <v>-10819.804546044899</v>
      </c>
      <c r="K135" s="7" t="str">
        <f t="shared" si="19"/>
        <v>No</v>
      </c>
      <c r="L135" s="10">
        <f t="shared" si="20"/>
        <v>0.83462460184999987</v>
      </c>
      <c r="M135" s="7" t="str">
        <f t="shared" si="21"/>
        <v/>
      </c>
      <c r="N135" s="9" t="str">
        <f t="shared" si="22"/>
        <v/>
      </c>
    </row>
    <row r="136" spans="1:14" s="5" customFormat="1" x14ac:dyDescent="0.2">
      <c r="A136" s="14" t="s">
        <v>61</v>
      </c>
      <c r="B136" s="6" t="s">
        <v>51</v>
      </c>
      <c r="C136" s="7" t="s">
        <v>53</v>
      </c>
      <c r="D136" s="8" t="s">
        <v>7</v>
      </c>
      <c r="E136" s="9">
        <v>8.5428062754499994</v>
      </c>
      <c r="F136" s="10">
        <v>-21.457193724549999</v>
      </c>
      <c r="G136" s="10">
        <v>-4697.6691598083298</v>
      </c>
      <c r="H136" s="9">
        <v>7.8686341559999997</v>
      </c>
      <c r="I136" s="10">
        <v>-22.131365843579999</v>
      </c>
      <c r="J136" s="10">
        <v>-4845.2670988940199</v>
      </c>
      <c r="K136" s="7" t="str">
        <f t="shared" si="19"/>
        <v>No</v>
      </c>
      <c r="L136" s="10">
        <f t="shared" si="20"/>
        <v>-0.67417211944999966</v>
      </c>
      <c r="M136" s="7" t="str">
        <f t="shared" si="21"/>
        <v>No</v>
      </c>
      <c r="N136" s="9">
        <f t="shared" si="22"/>
        <v>147.59793908569009</v>
      </c>
    </row>
    <row r="137" spans="1:14" s="5" customFormat="1" x14ac:dyDescent="0.2">
      <c r="A137" s="14" t="s">
        <v>61</v>
      </c>
      <c r="B137" s="6" t="s">
        <v>51</v>
      </c>
      <c r="C137" s="7" t="s">
        <v>54</v>
      </c>
      <c r="D137" s="8" t="s">
        <v>7</v>
      </c>
      <c r="E137" s="9">
        <v>12.362300105999999</v>
      </c>
      <c r="F137" s="10">
        <v>-17.637699894000001</v>
      </c>
      <c r="G137" s="10">
        <v>-8847.9277874768595</v>
      </c>
      <c r="H137" s="9">
        <v>12.59974996</v>
      </c>
      <c r="I137" s="10">
        <v>-17.4002500418</v>
      </c>
      <c r="J137" s="10">
        <v>-8728.8113971289695</v>
      </c>
      <c r="K137" s="7" t="str">
        <f t="shared" si="19"/>
        <v>No</v>
      </c>
      <c r="L137" s="10">
        <f t="shared" si="20"/>
        <v>0.23744985400000118</v>
      </c>
      <c r="M137" s="7" t="str">
        <f t="shared" si="21"/>
        <v/>
      </c>
      <c r="N137" s="9" t="str">
        <f t="shared" si="22"/>
        <v/>
      </c>
    </row>
    <row r="138" spans="1:14" s="5" customFormat="1" x14ac:dyDescent="0.2">
      <c r="A138" s="14" t="s">
        <v>61</v>
      </c>
      <c r="B138" s="6" t="s">
        <v>29</v>
      </c>
      <c r="C138" s="7" t="s">
        <v>53</v>
      </c>
      <c r="D138" s="8" t="s">
        <v>7</v>
      </c>
      <c r="E138" s="9">
        <v>21.611128744399998</v>
      </c>
      <c r="F138" s="10">
        <v>-8.3888712555999998</v>
      </c>
      <c r="G138" s="10">
        <v>-2660.21431398609</v>
      </c>
      <c r="H138" s="9">
        <v>21.611128789999999</v>
      </c>
      <c r="I138" s="10">
        <v>-8.3888712102999996</v>
      </c>
      <c r="J138" s="10">
        <v>-2660.2142996209</v>
      </c>
      <c r="K138" s="7" t="str">
        <f t="shared" si="19"/>
        <v>No</v>
      </c>
      <c r="L138" s="10">
        <f t="shared" si="20"/>
        <v>4.5600000220247239E-8</v>
      </c>
      <c r="M138" s="7" t="str">
        <f t="shared" si="21"/>
        <v/>
      </c>
      <c r="N138" s="9" t="str">
        <f t="shared" si="22"/>
        <v/>
      </c>
    </row>
    <row r="139" spans="1:14" s="5" customFormat="1" x14ac:dyDescent="0.2">
      <c r="A139" s="14" t="s">
        <v>61</v>
      </c>
      <c r="B139" s="6" t="s">
        <v>30</v>
      </c>
      <c r="C139" s="7" t="s">
        <v>53</v>
      </c>
      <c r="D139" s="8" t="s">
        <v>7</v>
      </c>
      <c r="E139" s="9">
        <v>4.9569129155200002</v>
      </c>
      <c r="F139" s="10">
        <v>-25.04308708448</v>
      </c>
      <c r="G139" s="10">
        <v>-1105.3931865077</v>
      </c>
      <c r="H139" s="9">
        <v>6.0952555999999998</v>
      </c>
      <c r="I139" s="10">
        <v>-23.904744399809999</v>
      </c>
      <c r="J139" s="10">
        <v>-1055.1471348395301</v>
      </c>
      <c r="K139" s="7" t="str">
        <f t="shared" si="19"/>
        <v>No</v>
      </c>
      <c r="L139" s="10">
        <f t="shared" si="20"/>
        <v>1.1383426844799995</v>
      </c>
      <c r="M139" s="7" t="str">
        <f t="shared" si="21"/>
        <v/>
      </c>
      <c r="N139" s="9" t="str">
        <f t="shared" si="22"/>
        <v/>
      </c>
    </row>
    <row r="140" spans="1:14" s="5" customFormat="1" x14ac:dyDescent="0.2">
      <c r="A140" s="14" t="s">
        <v>61</v>
      </c>
      <c r="B140" s="6" t="s">
        <v>30</v>
      </c>
      <c r="C140" s="7" t="s">
        <v>54</v>
      </c>
      <c r="D140" s="8" t="s">
        <v>7</v>
      </c>
      <c r="E140" s="9">
        <v>19.8200970822</v>
      </c>
      <c r="F140" s="10">
        <v>-10.1799029178</v>
      </c>
      <c r="G140" s="10">
        <v>-334.10952868597502</v>
      </c>
      <c r="H140" s="9">
        <v>21.505993239999999</v>
      </c>
      <c r="I140" s="10">
        <v>-8.4940067556999992</v>
      </c>
      <c r="J140" s="10">
        <v>-278.77756956209998</v>
      </c>
      <c r="K140" s="7" t="str">
        <f t="shared" si="19"/>
        <v>No</v>
      </c>
      <c r="L140" s="10">
        <f t="shared" si="20"/>
        <v>1.6858961577999985</v>
      </c>
      <c r="M140" s="7" t="str">
        <f t="shared" si="21"/>
        <v/>
      </c>
      <c r="N140" s="9" t="str">
        <f t="shared" si="22"/>
        <v/>
      </c>
    </row>
    <row r="141" spans="1:14" s="5" customFormat="1" x14ac:dyDescent="0.2">
      <c r="A141" s="14" t="s">
        <v>61</v>
      </c>
      <c r="B141" s="6" t="s">
        <v>31</v>
      </c>
      <c r="C141" s="7" t="s">
        <v>53</v>
      </c>
      <c r="D141" s="8" t="s">
        <v>7</v>
      </c>
      <c r="E141" s="9">
        <v>4.1482024360600001</v>
      </c>
      <c r="F141" s="10">
        <v>-25.85179756394</v>
      </c>
      <c r="G141" s="10">
        <v>-1078.56275467913</v>
      </c>
      <c r="H141" s="9">
        <v>4.1802126079999997</v>
      </c>
      <c r="I141" s="10">
        <v>-25.819787391959999</v>
      </c>
      <c r="J141" s="10">
        <v>-1077.2272584105699</v>
      </c>
      <c r="K141" s="7" t="str">
        <f t="shared" si="19"/>
        <v>No</v>
      </c>
      <c r="L141" s="10">
        <f t="shared" si="20"/>
        <v>3.2010171939999665E-2</v>
      </c>
      <c r="M141" s="7" t="str">
        <f t="shared" si="21"/>
        <v/>
      </c>
      <c r="N141" s="9" t="str">
        <f t="shared" si="22"/>
        <v/>
      </c>
    </row>
    <row r="142" spans="1:14" s="5" customFormat="1" x14ac:dyDescent="0.2">
      <c r="A142" s="14" t="s">
        <v>61</v>
      </c>
      <c r="B142" s="6" t="s">
        <v>31</v>
      </c>
      <c r="C142" s="7" t="s">
        <v>54</v>
      </c>
      <c r="D142" s="8" t="s">
        <v>7</v>
      </c>
      <c r="E142" s="9">
        <v>5.8323217684599999</v>
      </c>
      <c r="F142" s="10">
        <v>-24.167678231539998</v>
      </c>
      <c r="G142" s="10">
        <v>-2595.6873181511701</v>
      </c>
      <c r="H142" s="9">
        <v>7.0908816349999997</v>
      </c>
      <c r="I142" s="10">
        <v>-22.909118365419999</v>
      </c>
      <c r="J142" s="10">
        <v>-2460.5138913835199</v>
      </c>
      <c r="K142" s="7" t="str">
        <f t="shared" si="19"/>
        <v>No</v>
      </c>
      <c r="L142" s="10">
        <f t="shared" si="20"/>
        <v>1.2585598665399997</v>
      </c>
      <c r="M142" s="7" t="str">
        <f t="shared" si="21"/>
        <v/>
      </c>
      <c r="N142" s="9" t="str">
        <f t="shared" si="22"/>
        <v/>
      </c>
    </row>
    <row r="143" spans="1:14" s="5" customFormat="1" x14ac:dyDescent="0.2">
      <c r="A143" s="14" t="s">
        <v>61</v>
      </c>
      <c r="B143" s="6" t="s">
        <v>32</v>
      </c>
      <c r="C143" s="7" t="s">
        <v>53</v>
      </c>
      <c r="D143" s="8" t="s">
        <v>7</v>
      </c>
      <c r="E143" s="9">
        <v>16.424907879300001</v>
      </c>
      <c r="F143" s="10">
        <v>-13.575092120700001</v>
      </c>
      <c r="G143" s="10">
        <v>-662.12748245912405</v>
      </c>
      <c r="H143" s="9">
        <v>16.424907999999999</v>
      </c>
      <c r="I143" s="10">
        <v>-13.5750920014</v>
      </c>
      <c r="J143" s="10">
        <v>-662.12747664024596</v>
      </c>
      <c r="K143" s="7" t="str">
        <f t="shared" si="19"/>
        <v>No</v>
      </c>
      <c r="L143" s="10">
        <f t="shared" si="20"/>
        <v>1.206999975522649E-7</v>
      </c>
      <c r="M143" s="7" t="str">
        <f t="shared" si="21"/>
        <v/>
      </c>
      <c r="N143" s="9" t="str">
        <f t="shared" si="22"/>
        <v/>
      </c>
    </row>
    <row r="144" spans="1:14" s="5" customFormat="1" x14ac:dyDescent="0.2">
      <c r="A144" s="14" t="s">
        <v>61</v>
      </c>
      <c r="B144" s="6" t="s">
        <v>32</v>
      </c>
      <c r="C144" s="7" t="s">
        <v>54</v>
      </c>
      <c r="D144" s="8" t="s">
        <v>7</v>
      </c>
      <c r="E144" s="9">
        <v>13.630165481000001</v>
      </c>
      <c r="F144" s="10">
        <v>-16.369834519000001</v>
      </c>
      <c r="G144" s="10">
        <v>-3647.9808094696</v>
      </c>
      <c r="H144" s="9">
        <v>14.797574969999999</v>
      </c>
      <c r="I144" s="10">
        <v>-15.2024250264</v>
      </c>
      <c r="J144" s="10">
        <v>-3387.8262293573498</v>
      </c>
      <c r="K144" s="7" t="str">
        <f t="shared" si="19"/>
        <v>No</v>
      </c>
      <c r="L144" s="10">
        <f t="shared" si="20"/>
        <v>1.1674094889999989</v>
      </c>
      <c r="M144" s="7" t="str">
        <f t="shared" si="21"/>
        <v/>
      </c>
      <c r="N144" s="9" t="str">
        <f t="shared" si="22"/>
        <v/>
      </c>
    </row>
    <row r="145" spans="1:14" s="5" customFormat="1" x14ac:dyDescent="0.2">
      <c r="A145" s="14" t="s">
        <v>61</v>
      </c>
      <c r="B145" s="6" t="s">
        <v>33</v>
      </c>
      <c r="C145" s="7" t="s">
        <v>53</v>
      </c>
      <c r="D145" s="8" t="s">
        <v>7</v>
      </c>
      <c r="E145" s="9">
        <v>4.55931918848</v>
      </c>
      <c r="F145" s="10">
        <v>-25.44068081152</v>
      </c>
      <c r="G145" s="10">
        <v>-6466.2266804340097</v>
      </c>
      <c r="H145" s="9">
        <v>5.2638113869999996</v>
      </c>
      <c r="I145" s="10">
        <v>-24.73618861316</v>
      </c>
      <c r="J145" s="10">
        <v>-6287.1667613006402</v>
      </c>
      <c r="K145" s="7" t="str">
        <f t="shared" si="19"/>
        <v>No</v>
      </c>
      <c r="L145" s="10">
        <f t="shared" si="20"/>
        <v>0.70449219851999967</v>
      </c>
      <c r="M145" s="7" t="str">
        <f t="shared" si="21"/>
        <v/>
      </c>
      <c r="N145" s="9" t="str">
        <f t="shared" si="22"/>
        <v/>
      </c>
    </row>
    <row r="146" spans="1:14" s="5" customFormat="1" x14ac:dyDescent="0.2">
      <c r="A146" s="14" t="s">
        <v>61</v>
      </c>
      <c r="B146" s="6" t="s">
        <v>33</v>
      </c>
      <c r="C146" s="7" t="s">
        <v>54</v>
      </c>
      <c r="D146" s="8" t="s">
        <v>7</v>
      </c>
      <c r="E146" s="9">
        <v>5.7655616829499996</v>
      </c>
      <c r="F146" s="10">
        <v>-24.23443831705</v>
      </c>
      <c r="G146" s="10">
        <v>-14569.0196756727</v>
      </c>
      <c r="H146" s="9">
        <v>6.3779982080000002</v>
      </c>
      <c r="I146" s="10">
        <v>-23.622001791750002</v>
      </c>
      <c r="J146" s="10">
        <v>-14200.841149353</v>
      </c>
      <c r="K146" s="7" t="str">
        <f t="shared" si="19"/>
        <v>No</v>
      </c>
      <c r="L146" s="10">
        <f t="shared" si="20"/>
        <v>0.61243652505000057</v>
      </c>
      <c r="M146" s="7" t="str">
        <f t="shared" si="21"/>
        <v/>
      </c>
      <c r="N146" s="9" t="str">
        <f t="shared" si="22"/>
        <v/>
      </c>
    </row>
    <row r="147" spans="1:14" s="5" customFormat="1" x14ac:dyDescent="0.2">
      <c r="A147" s="14" t="s">
        <v>61</v>
      </c>
      <c r="B147" s="6" t="s">
        <v>34</v>
      </c>
      <c r="C147" s="7" t="s">
        <v>53</v>
      </c>
      <c r="D147" s="8" t="s">
        <v>7</v>
      </c>
      <c r="E147" s="9">
        <v>5.40215412462</v>
      </c>
      <c r="F147" s="10">
        <v>-24.597845875379999</v>
      </c>
      <c r="G147" s="10">
        <v>-16773.953300716199</v>
      </c>
      <c r="H147" s="9">
        <v>2.401253933</v>
      </c>
      <c r="I147" s="10">
        <v>-27.59874606691</v>
      </c>
      <c r="J147" s="10">
        <v>-18820.350368464002</v>
      </c>
      <c r="K147" s="7" t="str">
        <f t="shared" si="19"/>
        <v>No</v>
      </c>
      <c r="L147" s="10">
        <f t="shared" si="20"/>
        <v>-3.00090019162</v>
      </c>
      <c r="M147" s="7" t="str">
        <f t="shared" si="21"/>
        <v>No</v>
      </c>
      <c r="N147" s="9">
        <f t="shared" si="22"/>
        <v>2046.3970677478028</v>
      </c>
    </row>
    <row r="148" spans="1:14" s="5" customFormat="1" x14ac:dyDescent="0.2">
      <c r="A148" s="14" t="s">
        <v>61</v>
      </c>
      <c r="B148" s="6" t="s">
        <v>34</v>
      </c>
      <c r="C148" s="7" t="s">
        <v>55</v>
      </c>
      <c r="D148" s="8" t="s">
        <v>7</v>
      </c>
      <c r="E148" s="9">
        <v>3.1785166436100001</v>
      </c>
      <c r="F148" s="10">
        <v>-6.8214833563899999</v>
      </c>
      <c r="G148" s="10">
        <v>-759.21036656667604</v>
      </c>
      <c r="H148" s="9">
        <v>1.6298786089999999</v>
      </c>
      <c r="I148" s="10">
        <v>-8.3701213908999996</v>
      </c>
      <c r="J148" s="10">
        <v>-931.56907338050405</v>
      </c>
      <c r="K148" s="7" t="str">
        <f t="shared" si="19"/>
        <v>No</v>
      </c>
      <c r="L148" s="10">
        <f t="shared" si="20"/>
        <v>-1.5486380346100002</v>
      </c>
      <c r="M148" s="7" t="str">
        <f t="shared" si="21"/>
        <v>No</v>
      </c>
      <c r="N148" s="9">
        <f t="shared" si="22"/>
        <v>172.35870681382801</v>
      </c>
    </row>
    <row r="149" spans="1:14" s="5" customFormat="1" x14ac:dyDescent="0.2">
      <c r="A149" s="14" t="s">
        <v>61</v>
      </c>
      <c r="B149" s="16" t="s">
        <v>68</v>
      </c>
      <c r="C149" s="7" t="s">
        <v>53</v>
      </c>
      <c r="D149" s="8" t="s">
        <v>7</v>
      </c>
      <c r="E149" s="9">
        <v>0</v>
      </c>
      <c r="F149" s="10">
        <f>E149-30</f>
        <v>-30</v>
      </c>
      <c r="G149" s="10">
        <v>0</v>
      </c>
      <c r="H149" s="9">
        <v>2.9807899400000002</v>
      </c>
      <c r="I149" s="10">
        <v>-27.019210060020001</v>
      </c>
      <c r="J149" s="10">
        <v>-341.63816942022601</v>
      </c>
      <c r="K149" s="7" t="str">
        <f t="shared" si="19"/>
        <v>No</v>
      </c>
      <c r="L149" s="10">
        <f t="shared" si="20"/>
        <v>2.9807899400000002</v>
      </c>
      <c r="M149" s="7" t="str">
        <f t="shared" si="21"/>
        <v/>
      </c>
      <c r="N149" s="9" t="str">
        <f t="shared" si="22"/>
        <v/>
      </c>
    </row>
    <row r="150" spans="1:14" s="5" customFormat="1" x14ac:dyDescent="0.2">
      <c r="A150" s="14" t="s">
        <v>61</v>
      </c>
      <c r="B150" s="16" t="s">
        <v>58</v>
      </c>
      <c r="C150" s="7" t="s">
        <v>54</v>
      </c>
      <c r="D150" s="8" t="s">
        <v>7</v>
      </c>
      <c r="E150" s="9">
        <v>9.5212323102000003</v>
      </c>
      <c r="F150" s="10">
        <v>-20.478767689800002</v>
      </c>
      <c r="G150" s="10">
        <v>-427.51742097800502</v>
      </c>
      <c r="H150" s="9">
        <v>16.021405659999999</v>
      </c>
      <c r="I150" s="10">
        <v>-13.978594339900001</v>
      </c>
      <c r="J150" s="10">
        <v>-291.81895569176902</v>
      </c>
      <c r="K150" s="7" t="str">
        <f t="shared" si="19"/>
        <v>No</v>
      </c>
      <c r="L150" s="10">
        <f t="shared" si="20"/>
        <v>6.5001733497999989</v>
      </c>
      <c r="M150" s="7" t="str">
        <f t="shared" si="21"/>
        <v/>
      </c>
      <c r="N150" s="9" t="str">
        <f t="shared" si="22"/>
        <v/>
      </c>
    </row>
    <row r="151" spans="1:14" s="5" customFormat="1" x14ac:dyDescent="0.2">
      <c r="A151" s="14" t="s">
        <v>61</v>
      </c>
      <c r="B151" s="16" t="s">
        <v>68</v>
      </c>
      <c r="C151" s="7" t="s">
        <v>54</v>
      </c>
      <c r="D151" s="8" t="s">
        <v>7</v>
      </c>
      <c r="E151" s="9">
        <v>12.6659664131</v>
      </c>
      <c r="F151" s="10">
        <v>-17.334033586899999</v>
      </c>
      <c r="G151" s="10">
        <v>-702.61091943678298</v>
      </c>
      <c r="H151" s="9">
        <v>12.221051020000001</v>
      </c>
      <c r="I151" s="10">
        <v>-17.778948984399999</v>
      </c>
      <c r="J151" s="10">
        <v>-720.64494567435202</v>
      </c>
      <c r="K151" s="7" t="str">
        <f t="shared" si="19"/>
        <v>No</v>
      </c>
      <c r="L151" s="10">
        <f t="shared" si="20"/>
        <v>-0.44491539309999872</v>
      </c>
      <c r="M151" s="7" t="str">
        <f t="shared" si="21"/>
        <v>No</v>
      </c>
      <c r="N151" s="9">
        <f t="shared" si="22"/>
        <v>18.034026237569037</v>
      </c>
    </row>
    <row r="152" spans="1:14" s="5" customFormat="1" x14ac:dyDescent="0.2">
      <c r="A152" s="14" t="s">
        <v>61</v>
      </c>
      <c r="B152" s="6" t="s">
        <v>35</v>
      </c>
      <c r="C152" s="7" t="s">
        <v>53</v>
      </c>
      <c r="D152" s="8" t="s">
        <v>7</v>
      </c>
      <c r="E152" s="9">
        <v>15.339657346299999</v>
      </c>
      <c r="F152" s="10">
        <v>-14.660342653700001</v>
      </c>
      <c r="G152" s="10">
        <v>-2234.9843522672199</v>
      </c>
      <c r="H152" s="9">
        <v>15.17159841</v>
      </c>
      <c r="I152" s="10">
        <v>-14.8284015893</v>
      </c>
      <c r="J152" s="10">
        <v>-2260.6051102670199</v>
      </c>
      <c r="K152" s="7" t="str">
        <f t="shared" si="19"/>
        <v>No</v>
      </c>
      <c r="L152" s="10">
        <f t="shared" si="20"/>
        <v>-0.16805893629999957</v>
      </c>
      <c r="M152" s="7" t="str">
        <f t="shared" si="21"/>
        <v>No</v>
      </c>
      <c r="N152" s="9">
        <f t="shared" si="22"/>
        <v>25.620757999799935</v>
      </c>
    </row>
    <row r="153" spans="1:14" s="5" customFormat="1" x14ac:dyDescent="0.2">
      <c r="A153" s="14" t="s">
        <v>61</v>
      </c>
      <c r="B153" s="6" t="s">
        <v>35</v>
      </c>
      <c r="C153" s="7" t="s">
        <v>54</v>
      </c>
      <c r="D153" s="8" t="s">
        <v>7</v>
      </c>
      <c r="E153" s="9">
        <v>14.860871147399999</v>
      </c>
      <c r="F153" s="10">
        <v>-15.139128852600001</v>
      </c>
      <c r="G153" s="10">
        <v>-6562.7209083317402</v>
      </c>
      <c r="H153" s="9">
        <v>14.947342239999999</v>
      </c>
      <c r="I153" s="10">
        <v>-15.0526577553</v>
      </c>
      <c r="J153" s="10">
        <v>-6525.2362099886404</v>
      </c>
      <c r="K153" s="7" t="str">
        <f t="shared" ref="K153:K176" si="23">IF(AND(OR(D153="Low",D153="High"),(H153&lt;&gt;"n/a")),"No","")</f>
        <v>No</v>
      </c>
      <c r="L153" s="10">
        <f t="shared" ref="L153:L176" si="24">IF(K153="No",(IF(E153="n/a",H153,H153-E153)),"")</f>
        <v>8.6471092600000077E-2</v>
      </c>
      <c r="M153" s="7" t="str">
        <f t="shared" ref="M153:M176" si="25">IF(K153="","",IF(ABS(L153)&lt;0.05,"",IF(AND(D153="High",L153&lt;=0),"",IF(AND(D153="Low",L153&gt;=0),"","No"))))</f>
        <v/>
      </c>
      <c r="N153" s="9" t="str">
        <f t="shared" ref="N153:N176" si="26">IF(M153="No",IF(D153="High",IF(G153="in range",ABS(J153)*(-1),ABS(J153-G153)*(-1)),IF(G153="in range",ABS(J153),ABS(J153-G153))),"")</f>
        <v/>
      </c>
    </row>
    <row r="154" spans="1:14" s="5" customFormat="1" x14ac:dyDescent="0.2">
      <c r="A154" s="14" t="s">
        <v>61</v>
      </c>
      <c r="B154" s="6" t="s">
        <v>36</v>
      </c>
      <c r="C154" s="7" t="s">
        <v>53</v>
      </c>
      <c r="D154" s="8" t="s">
        <v>7</v>
      </c>
      <c r="E154" s="9">
        <v>15.925504117599999</v>
      </c>
      <c r="F154" s="10">
        <v>-14.074495882400001</v>
      </c>
      <c r="G154" s="10">
        <v>-1619.21128096559</v>
      </c>
      <c r="H154" s="9">
        <v>17.87259242</v>
      </c>
      <c r="I154" s="10">
        <v>-12.1274075769</v>
      </c>
      <c r="J154" s="10">
        <v>-1395.20699863501</v>
      </c>
      <c r="K154" s="7" t="str">
        <f t="shared" si="23"/>
        <v>No</v>
      </c>
      <c r="L154" s="10">
        <f t="shared" si="24"/>
        <v>1.947088302400001</v>
      </c>
      <c r="M154" s="7" t="str">
        <f t="shared" si="25"/>
        <v/>
      </c>
      <c r="N154" s="9" t="str">
        <f t="shared" si="26"/>
        <v/>
      </c>
    </row>
    <row r="155" spans="1:14" s="5" customFormat="1" x14ac:dyDescent="0.2">
      <c r="A155" s="14" t="s">
        <v>61</v>
      </c>
      <c r="B155" s="6" t="s">
        <v>36</v>
      </c>
      <c r="C155" s="7" t="s">
        <v>55</v>
      </c>
      <c r="D155" s="8" t="s">
        <v>7</v>
      </c>
      <c r="E155" s="9">
        <v>6.0586553826999996</v>
      </c>
      <c r="F155" s="10">
        <v>-3.9413446173</v>
      </c>
      <c r="G155" s="10">
        <v>-548.36292598264004</v>
      </c>
      <c r="H155" s="9">
        <v>5.4453659510000003</v>
      </c>
      <c r="I155" s="10">
        <v>-4.5546340493099997</v>
      </c>
      <c r="J155" s="10">
        <v>-633.69045251636896</v>
      </c>
      <c r="K155" s="7" t="str">
        <f t="shared" si="23"/>
        <v>No</v>
      </c>
      <c r="L155" s="10">
        <f t="shared" si="24"/>
        <v>-0.61328943169999928</v>
      </c>
      <c r="M155" s="7" t="str">
        <f t="shared" si="25"/>
        <v>No</v>
      </c>
      <c r="N155" s="9">
        <f t="shared" si="26"/>
        <v>85.327526533728928</v>
      </c>
    </row>
    <row r="156" spans="1:14" s="5" customFormat="1" x14ac:dyDescent="0.2">
      <c r="A156" s="14" t="s">
        <v>61</v>
      </c>
      <c r="B156" s="6" t="s">
        <v>37</v>
      </c>
      <c r="C156" s="7" t="s">
        <v>53</v>
      </c>
      <c r="D156" s="8" t="s">
        <v>7</v>
      </c>
      <c r="E156" s="9">
        <v>9.0146630969700006</v>
      </c>
      <c r="F156" s="10">
        <v>-20.985336903029999</v>
      </c>
      <c r="G156" s="10">
        <v>-6148.82017528095</v>
      </c>
      <c r="H156" s="9">
        <v>8.3461232929999998</v>
      </c>
      <c r="I156" s="10">
        <v>-21.653876706790001</v>
      </c>
      <c r="J156" s="10">
        <v>-6344.7060480017299</v>
      </c>
      <c r="K156" s="7" t="str">
        <f t="shared" si="23"/>
        <v>No</v>
      </c>
      <c r="L156" s="10">
        <f t="shared" si="24"/>
        <v>-0.66853980397000079</v>
      </c>
      <c r="M156" s="7" t="str">
        <f t="shared" si="25"/>
        <v>No</v>
      </c>
      <c r="N156" s="9">
        <f t="shared" si="26"/>
        <v>195.88587272077984</v>
      </c>
    </row>
    <row r="157" spans="1:14" s="5" customFormat="1" x14ac:dyDescent="0.2">
      <c r="A157" s="14" t="s">
        <v>61</v>
      </c>
      <c r="B157" s="6" t="s">
        <v>37</v>
      </c>
      <c r="C157" s="7" t="s">
        <v>54</v>
      </c>
      <c r="D157" s="8" t="s">
        <v>7</v>
      </c>
      <c r="E157" s="9">
        <v>3.9539505024100001</v>
      </c>
      <c r="F157" s="10">
        <v>-26.046049497590001</v>
      </c>
      <c r="G157" s="10">
        <v>-8436.4715040820902</v>
      </c>
      <c r="H157" s="9">
        <v>3.5497415559999999</v>
      </c>
      <c r="I157" s="10">
        <v>-26.450258444340001</v>
      </c>
      <c r="J157" s="10">
        <v>-8567.3972039984601</v>
      </c>
      <c r="K157" s="7" t="str">
        <f t="shared" si="23"/>
        <v>No</v>
      </c>
      <c r="L157" s="10">
        <f t="shared" si="24"/>
        <v>-0.40420894641000027</v>
      </c>
      <c r="M157" s="7" t="str">
        <f t="shared" si="25"/>
        <v>No</v>
      </c>
      <c r="N157" s="9">
        <f t="shared" si="26"/>
        <v>130.92569991636992</v>
      </c>
    </row>
    <row r="158" spans="1:14" s="5" customFormat="1" x14ac:dyDescent="0.2">
      <c r="A158" s="14" t="s">
        <v>61</v>
      </c>
      <c r="B158" s="6" t="s">
        <v>37</v>
      </c>
      <c r="C158" s="7" t="s">
        <v>55</v>
      </c>
      <c r="D158" s="8" t="s">
        <v>5</v>
      </c>
      <c r="E158" s="9">
        <v>100</v>
      </c>
      <c r="F158" s="10">
        <v>-80</v>
      </c>
      <c r="G158" s="10">
        <v>-37.668368574719999</v>
      </c>
      <c r="H158" s="9">
        <v>35.246017979999998</v>
      </c>
      <c r="I158" s="10">
        <v>-15.2460179835</v>
      </c>
      <c r="J158" s="10">
        <v>-7.1786578087410904</v>
      </c>
      <c r="K158" s="7" t="str">
        <f t="shared" si="23"/>
        <v>No</v>
      </c>
      <c r="L158" s="10">
        <f t="shared" si="24"/>
        <v>-64.753982019999995</v>
      </c>
      <c r="M158" s="7" t="str">
        <f t="shared" si="25"/>
        <v/>
      </c>
      <c r="N158" s="9" t="str">
        <f t="shared" si="26"/>
        <v/>
      </c>
    </row>
    <row r="159" spans="1:14" s="5" customFormat="1" x14ac:dyDescent="0.2">
      <c r="A159" s="14" t="s">
        <v>61</v>
      </c>
      <c r="B159" s="6" t="s">
        <v>38</v>
      </c>
      <c r="C159" s="7" t="s">
        <v>53</v>
      </c>
      <c r="D159" s="8" t="s">
        <v>7</v>
      </c>
      <c r="E159" s="9">
        <v>18.223350657200001</v>
      </c>
      <c r="F159" s="10">
        <v>-11.776649342800001</v>
      </c>
      <c r="G159" s="10">
        <v>-696.576574708826</v>
      </c>
      <c r="H159" s="9">
        <v>19.4384008</v>
      </c>
      <c r="I159" s="10">
        <v>-10.5615992</v>
      </c>
      <c r="J159" s="10">
        <v>-624.70762099080196</v>
      </c>
      <c r="K159" s="7" t="str">
        <f t="shared" si="23"/>
        <v>No</v>
      </c>
      <c r="L159" s="10">
        <f t="shared" si="24"/>
        <v>1.2150501427999991</v>
      </c>
      <c r="M159" s="7" t="str">
        <f t="shared" si="25"/>
        <v/>
      </c>
      <c r="N159" s="9" t="str">
        <f t="shared" si="26"/>
        <v/>
      </c>
    </row>
    <row r="160" spans="1:14" s="5" customFormat="1" x14ac:dyDescent="0.2">
      <c r="A160" s="14" t="s">
        <v>61</v>
      </c>
      <c r="B160" s="6" t="s">
        <v>38</v>
      </c>
      <c r="C160" s="7" t="s">
        <v>54</v>
      </c>
      <c r="D160" s="8" t="s">
        <v>7</v>
      </c>
      <c r="E160" s="9">
        <v>15.773136504</v>
      </c>
      <c r="F160" s="10">
        <v>-14.226863496</v>
      </c>
      <c r="G160" s="10">
        <v>-4844.6232700664305</v>
      </c>
      <c r="H160" s="9">
        <v>15.39974406</v>
      </c>
      <c r="I160" s="10">
        <v>-14.6002559418</v>
      </c>
      <c r="J160" s="10">
        <v>-4971.7732727566499</v>
      </c>
      <c r="K160" s="7" t="str">
        <f t="shared" si="23"/>
        <v>No</v>
      </c>
      <c r="L160" s="10">
        <f t="shared" si="24"/>
        <v>-0.37339244400000027</v>
      </c>
      <c r="M160" s="7" t="str">
        <f t="shared" si="25"/>
        <v>No</v>
      </c>
      <c r="N160" s="9">
        <f t="shared" si="26"/>
        <v>127.15000269021948</v>
      </c>
    </row>
    <row r="161" spans="1:14" s="5" customFormat="1" x14ac:dyDescent="0.2">
      <c r="A161" s="14" t="s">
        <v>61</v>
      </c>
      <c r="B161" s="6" t="s">
        <v>39</v>
      </c>
      <c r="C161" s="7" t="s">
        <v>53</v>
      </c>
      <c r="D161" s="8" t="s">
        <v>7</v>
      </c>
      <c r="E161" s="9">
        <v>4.7943795720000004</v>
      </c>
      <c r="F161" s="10">
        <v>-25.205620428</v>
      </c>
      <c r="G161" s="10">
        <v>-15768.4723537109</v>
      </c>
      <c r="H161" s="9">
        <v>3.0370134379999998</v>
      </c>
      <c r="I161" s="10">
        <v>-26.96298656163</v>
      </c>
      <c r="J161" s="10">
        <v>-16867.8691875312</v>
      </c>
      <c r="K161" s="7" t="str">
        <f t="shared" si="23"/>
        <v>No</v>
      </c>
      <c r="L161" s="10">
        <f t="shared" si="24"/>
        <v>-1.7573661340000006</v>
      </c>
      <c r="M161" s="7" t="str">
        <f t="shared" si="25"/>
        <v>No</v>
      </c>
      <c r="N161" s="9">
        <f t="shared" si="26"/>
        <v>1099.3968338202994</v>
      </c>
    </row>
    <row r="162" spans="1:14" s="5" customFormat="1" x14ac:dyDescent="0.2">
      <c r="A162" s="14" t="s">
        <v>61</v>
      </c>
      <c r="B162" s="6" t="s">
        <v>39</v>
      </c>
      <c r="C162" s="7" t="s">
        <v>54</v>
      </c>
      <c r="D162" s="8" t="s">
        <v>7</v>
      </c>
      <c r="E162" s="9">
        <v>2.3851620211400002</v>
      </c>
      <c r="F162" s="10">
        <v>-27.614837978859999</v>
      </c>
      <c r="G162" s="10">
        <v>-4921.5167052491597</v>
      </c>
      <c r="H162" s="9">
        <v>0.65982607599999998</v>
      </c>
      <c r="I162" s="10">
        <v>-29.340173924121</v>
      </c>
      <c r="J162" s="10">
        <v>-5229.0060949372901</v>
      </c>
      <c r="K162" s="7" t="str">
        <f t="shared" si="23"/>
        <v>No</v>
      </c>
      <c r="L162" s="10">
        <f t="shared" si="24"/>
        <v>-1.7253359451400003</v>
      </c>
      <c r="M162" s="7" t="str">
        <f t="shared" si="25"/>
        <v>No</v>
      </c>
      <c r="N162" s="9">
        <f t="shared" si="26"/>
        <v>307.48938968813036</v>
      </c>
    </row>
    <row r="163" spans="1:14" s="5" customFormat="1" x14ac:dyDescent="0.2">
      <c r="A163" s="14" t="s">
        <v>61</v>
      </c>
      <c r="B163" s="6" t="s">
        <v>39</v>
      </c>
      <c r="C163" s="7" t="s">
        <v>55</v>
      </c>
      <c r="D163" s="8"/>
      <c r="E163" s="9">
        <v>10.2576886937</v>
      </c>
      <c r="F163" s="10" t="s">
        <v>57</v>
      </c>
      <c r="G163" s="10" t="s">
        <v>47</v>
      </c>
      <c r="H163" s="9">
        <v>7.5609298730000001</v>
      </c>
      <c r="I163" s="10">
        <v>-2.4390701269599999</v>
      </c>
      <c r="J163" s="10">
        <v>-720.32660634008505</v>
      </c>
      <c r="K163" s="7" t="str">
        <f t="shared" si="23"/>
        <v/>
      </c>
      <c r="L163" s="10" t="str">
        <f t="shared" si="24"/>
        <v/>
      </c>
      <c r="M163" s="7" t="str">
        <f t="shared" si="25"/>
        <v/>
      </c>
      <c r="N163" s="9" t="str">
        <f t="shared" si="26"/>
        <v/>
      </c>
    </row>
    <row r="164" spans="1:14" s="5" customFormat="1" x14ac:dyDescent="0.2">
      <c r="A164" s="14" t="s">
        <v>61</v>
      </c>
      <c r="B164" s="6" t="s">
        <v>40</v>
      </c>
      <c r="C164" s="7" t="s">
        <v>53</v>
      </c>
      <c r="D164" s="8" t="s">
        <v>7</v>
      </c>
      <c r="E164" s="9">
        <v>2.2912132754300001</v>
      </c>
      <c r="F164" s="10">
        <v>-27.70878672457</v>
      </c>
      <c r="G164" s="10">
        <v>-2244.8366850610701</v>
      </c>
      <c r="H164" s="9">
        <v>2.1153268789999999</v>
      </c>
      <c r="I164" s="10">
        <v>-27.884673121439999</v>
      </c>
      <c r="J164" s="10">
        <v>-2259.0861807125402</v>
      </c>
      <c r="K164" s="7" t="str">
        <f t="shared" si="23"/>
        <v>No</v>
      </c>
      <c r="L164" s="10">
        <f t="shared" si="24"/>
        <v>-0.17588639643000015</v>
      </c>
      <c r="M164" s="7" t="str">
        <f t="shared" si="25"/>
        <v>No</v>
      </c>
      <c r="N164" s="9">
        <f t="shared" si="26"/>
        <v>14.24949565147017</v>
      </c>
    </row>
    <row r="165" spans="1:14" s="5" customFormat="1" x14ac:dyDescent="0.2">
      <c r="A165" s="14" t="s">
        <v>61</v>
      </c>
      <c r="B165" s="6" t="s">
        <v>40</v>
      </c>
      <c r="C165" s="7" t="s">
        <v>54</v>
      </c>
      <c r="D165" s="8" t="s">
        <v>7</v>
      </c>
      <c r="E165" s="9">
        <v>8.1737152163599998</v>
      </c>
      <c r="F165" s="10">
        <v>-21.826284783639998</v>
      </c>
      <c r="G165" s="10">
        <v>-2098.5041127797199</v>
      </c>
      <c r="H165" s="9">
        <v>9.4829757289999996</v>
      </c>
      <c r="I165" s="10">
        <v>-20.517024271219999</v>
      </c>
      <c r="J165" s="10">
        <v>-1972.6243033109199</v>
      </c>
      <c r="K165" s="7" t="str">
        <f t="shared" si="23"/>
        <v>No</v>
      </c>
      <c r="L165" s="10">
        <f t="shared" si="24"/>
        <v>1.3092605126399999</v>
      </c>
      <c r="M165" s="7" t="str">
        <f t="shared" si="25"/>
        <v/>
      </c>
      <c r="N165" s="9" t="str">
        <f t="shared" si="26"/>
        <v/>
      </c>
    </row>
    <row r="166" spans="1:14" s="5" customFormat="1" x14ac:dyDescent="0.2">
      <c r="A166" s="14" t="s">
        <v>61</v>
      </c>
      <c r="B166" s="6" t="s">
        <v>41</v>
      </c>
      <c r="C166" s="7" t="s">
        <v>53</v>
      </c>
      <c r="D166" s="8" t="s">
        <v>7</v>
      </c>
      <c r="E166" s="9">
        <v>10.761807187300001</v>
      </c>
      <c r="F166" s="10">
        <v>-19.238192812699999</v>
      </c>
      <c r="G166" s="10">
        <v>-7608.2214523488401</v>
      </c>
      <c r="H166" s="9">
        <v>11.417437079999999</v>
      </c>
      <c r="I166" s="10">
        <v>-18.582562918600001</v>
      </c>
      <c r="J166" s="10">
        <v>-7348.9363171151399</v>
      </c>
      <c r="K166" s="7" t="str">
        <f t="shared" si="23"/>
        <v>No</v>
      </c>
      <c r="L166" s="10">
        <f t="shared" si="24"/>
        <v>0.65562989269999861</v>
      </c>
      <c r="M166" s="7" t="str">
        <f t="shared" si="25"/>
        <v/>
      </c>
      <c r="N166" s="9" t="str">
        <f t="shared" si="26"/>
        <v/>
      </c>
    </row>
    <row r="167" spans="1:14" s="5" customFormat="1" x14ac:dyDescent="0.2">
      <c r="A167" s="14" t="s">
        <v>61</v>
      </c>
      <c r="B167" s="6" t="s">
        <v>41</v>
      </c>
      <c r="C167" s="7" t="s">
        <v>54</v>
      </c>
      <c r="D167" s="8" t="s">
        <v>7</v>
      </c>
      <c r="E167" s="9">
        <v>5.5238696413800001</v>
      </c>
      <c r="F167" s="10">
        <v>-24.476130358620001</v>
      </c>
      <c r="G167" s="10">
        <v>-1005.57384197208</v>
      </c>
      <c r="H167" s="9">
        <v>6.906605237</v>
      </c>
      <c r="I167" s="10">
        <v>-23.093394762740001</v>
      </c>
      <c r="J167" s="10">
        <v>-948.76573034539695</v>
      </c>
      <c r="K167" s="7" t="str">
        <f t="shared" si="23"/>
        <v>No</v>
      </c>
      <c r="L167" s="10">
        <f t="shared" si="24"/>
        <v>1.3827355956199998</v>
      </c>
      <c r="M167" s="7" t="str">
        <f t="shared" si="25"/>
        <v/>
      </c>
      <c r="N167" s="9" t="str">
        <f t="shared" si="26"/>
        <v/>
      </c>
    </row>
    <row r="168" spans="1:14" s="5" customFormat="1" x14ac:dyDescent="0.2">
      <c r="A168" s="14" t="s">
        <v>61</v>
      </c>
      <c r="B168" s="6" t="s">
        <v>41</v>
      </c>
      <c r="C168" s="7" t="s">
        <v>55</v>
      </c>
      <c r="D168" s="8" t="s">
        <v>7</v>
      </c>
      <c r="E168" s="9">
        <v>9.3463548734700002</v>
      </c>
      <c r="F168" s="10">
        <v>-0.65364512652999995</v>
      </c>
      <c r="G168" s="10">
        <v>-31.6421313519587</v>
      </c>
      <c r="H168" s="9">
        <v>9.3463550190000007</v>
      </c>
      <c r="I168" s="10">
        <v>-0.65364498053999898</v>
      </c>
      <c r="J168" s="10">
        <v>-31.642124284768101</v>
      </c>
      <c r="K168" s="7" t="str">
        <f t="shared" si="23"/>
        <v>No</v>
      </c>
      <c r="L168" s="10">
        <f t="shared" si="24"/>
        <v>1.4553000049488674E-7</v>
      </c>
      <c r="M168" s="7" t="str">
        <f t="shared" si="25"/>
        <v/>
      </c>
      <c r="N168" s="9" t="str">
        <f t="shared" si="26"/>
        <v/>
      </c>
    </row>
    <row r="169" spans="1:14" s="5" customFormat="1" x14ac:dyDescent="0.2">
      <c r="A169" s="14" t="s">
        <v>61</v>
      </c>
      <c r="B169" s="6" t="s">
        <v>42</v>
      </c>
      <c r="C169" s="7" t="s">
        <v>53</v>
      </c>
      <c r="D169" s="8" t="s">
        <v>7</v>
      </c>
      <c r="E169" s="9">
        <v>10.2507970849</v>
      </c>
      <c r="F169" s="10">
        <v>-19.7492029151</v>
      </c>
      <c r="G169" s="10">
        <v>-1920.93686298838</v>
      </c>
      <c r="H169" s="9">
        <v>11.125003599999999</v>
      </c>
      <c r="I169" s="10">
        <v>-18.874996396299998</v>
      </c>
      <c r="J169" s="10">
        <v>-1835.9058095809701</v>
      </c>
      <c r="K169" s="7" t="str">
        <f t="shared" si="23"/>
        <v>No</v>
      </c>
      <c r="L169" s="10">
        <f t="shared" si="24"/>
        <v>0.87420651509999914</v>
      </c>
      <c r="M169" s="7" t="str">
        <f t="shared" si="25"/>
        <v/>
      </c>
      <c r="N169" s="9" t="str">
        <f t="shared" si="26"/>
        <v/>
      </c>
    </row>
    <row r="170" spans="1:14" s="5" customFormat="1" x14ac:dyDescent="0.2">
      <c r="A170" s="14" t="s">
        <v>61</v>
      </c>
      <c r="B170" s="6" t="s">
        <v>42</v>
      </c>
      <c r="C170" s="7" t="s">
        <v>54</v>
      </c>
      <c r="D170" s="8" t="s">
        <v>7</v>
      </c>
      <c r="E170" s="9">
        <v>17.732412871800001</v>
      </c>
      <c r="F170" s="10">
        <v>-12.267587128200001</v>
      </c>
      <c r="G170" s="10">
        <v>-2773.3020427742599</v>
      </c>
      <c r="H170" s="9">
        <v>16.449297609999999</v>
      </c>
      <c r="I170" s="10">
        <v>-13.550702385799999</v>
      </c>
      <c r="J170" s="10">
        <v>-3063.3726269755198</v>
      </c>
      <c r="K170" s="7" t="str">
        <f t="shared" si="23"/>
        <v>No</v>
      </c>
      <c r="L170" s="10">
        <f t="shared" si="24"/>
        <v>-1.2831152618000026</v>
      </c>
      <c r="M170" s="7" t="str">
        <f t="shared" si="25"/>
        <v>No</v>
      </c>
      <c r="N170" s="9">
        <f t="shared" si="26"/>
        <v>290.07058420125986</v>
      </c>
    </row>
    <row r="171" spans="1:14" s="5" customFormat="1" x14ac:dyDescent="0.2">
      <c r="A171" s="14" t="s">
        <v>61</v>
      </c>
      <c r="B171" s="6" t="s">
        <v>43</v>
      </c>
      <c r="C171" s="7" t="s">
        <v>53</v>
      </c>
      <c r="D171" s="8" t="s">
        <v>7</v>
      </c>
      <c r="E171" s="9">
        <v>10.7752432994</v>
      </c>
      <c r="F171" s="10">
        <v>-19.2247567006</v>
      </c>
      <c r="G171" s="10">
        <v>-5137.2774499686702</v>
      </c>
      <c r="H171" s="9">
        <v>10.437620130000001</v>
      </c>
      <c r="I171" s="10">
        <v>-19.562379866400001</v>
      </c>
      <c r="J171" s="10">
        <v>-5227.4977790611701</v>
      </c>
      <c r="K171" s="7" t="str">
        <f t="shared" si="23"/>
        <v>No</v>
      </c>
      <c r="L171" s="10">
        <f t="shared" si="24"/>
        <v>-0.3376231693999987</v>
      </c>
      <c r="M171" s="7" t="str">
        <f t="shared" si="25"/>
        <v>No</v>
      </c>
      <c r="N171" s="9">
        <f t="shared" si="26"/>
        <v>90.220329092499924</v>
      </c>
    </row>
    <row r="172" spans="1:14" s="5" customFormat="1" x14ac:dyDescent="0.2">
      <c r="A172" s="14" t="s">
        <v>61</v>
      </c>
      <c r="B172" s="6" t="s">
        <v>43</v>
      </c>
      <c r="C172" s="7" t="s">
        <v>54</v>
      </c>
      <c r="D172" s="8" t="s">
        <v>7</v>
      </c>
      <c r="E172" s="9">
        <v>9.9530273770999997</v>
      </c>
      <c r="F172" s="10">
        <v>-20.0469726229</v>
      </c>
      <c r="G172" s="10">
        <v>-2958.96234648974</v>
      </c>
      <c r="H172" s="9">
        <v>11.41761674</v>
      </c>
      <c r="I172" s="10">
        <v>-18.582383262800001</v>
      </c>
      <c r="J172" s="10">
        <v>-2742.7868245730301</v>
      </c>
      <c r="K172" s="7" t="str">
        <f t="shared" si="23"/>
        <v>No</v>
      </c>
      <c r="L172" s="10">
        <f t="shared" si="24"/>
        <v>1.4645893629</v>
      </c>
      <c r="M172" s="7" t="str">
        <f t="shared" si="25"/>
        <v/>
      </c>
      <c r="N172" s="9" t="str">
        <f t="shared" si="26"/>
        <v/>
      </c>
    </row>
    <row r="173" spans="1:14" s="5" customFormat="1" x14ac:dyDescent="0.2">
      <c r="A173" s="14" t="s">
        <v>61</v>
      </c>
      <c r="B173" s="6" t="s">
        <v>44</v>
      </c>
      <c r="C173" s="7" t="s">
        <v>53</v>
      </c>
      <c r="D173" s="8" t="s">
        <v>7</v>
      </c>
      <c r="E173" s="9">
        <v>5.88304396884</v>
      </c>
      <c r="F173" s="10">
        <v>-24.116956031160001</v>
      </c>
      <c r="G173" s="10">
        <v>-9651.1705611461493</v>
      </c>
      <c r="H173" s="9">
        <v>6.2603412030000003</v>
      </c>
      <c r="I173" s="10">
        <v>-23.739658797320001</v>
      </c>
      <c r="J173" s="10">
        <v>-9500.1830172825394</v>
      </c>
      <c r="K173" s="7" t="str">
        <f t="shared" si="23"/>
        <v>No</v>
      </c>
      <c r="L173" s="10">
        <f t="shared" si="24"/>
        <v>0.37729723416000027</v>
      </c>
      <c r="M173" s="7" t="str">
        <f t="shared" si="25"/>
        <v/>
      </c>
      <c r="N173" s="9" t="str">
        <f t="shared" si="26"/>
        <v/>
      </c>
    </row>
    <row r="174" spans="1:14" s="5" customFormat="1" x14ac:dyDescent="0.2">
      <c r="A174" s="14" t="s">
        <v>61</v>
      </c>
      <c r="B174" s="6" t="s">
        <v>44</v>
      </c>
      <c r="C174" s="7" t="s">
        <v>54</v>
      </c>
      <c r="D174" s="8" t="s">
        <v>7</v>
      </c>
      <c r="E174" s="9">
        <v>12.6098515759</v>
      </c>
      <c r="F174" s="10">
        <v>-17.390148424100001</v>
      </c>
      <c r="G174" s="10">
        <v>-1240.91867143332</v>
      </c>
      <c r="H174" s="9">
        <v>12.10181197</v>
      </c>
      <c r="I174" s="10">
        <v>-17.898188029699998</v>
      </c>
      <c r="J174" s="10">
        <v>-1277.1711413399601</v>
      </c>
      <c r="K174" s="7" t="str">
        <f t="shared" si="23"/>
        <v>No</v>
      </c>
      <c r="L174" s="10">
        <f t="shared" si="24"/>
        <v>-0.50803960590000052</v>
      </c>
      <c r="M174" s="7" t="str">
        <f t="shared" si="25"/>
        <v>No</v>
      </c>
      <c r="N174" s="9">
        <f t="shared" si="26"/>
        <v>36.252469906640044</v>
      </c>
    </row>
    <row r="175" spans="1:14" s="5" customFormat="1" x14ac:dyDescent="0.2">
      <c r="A175" s="14" t="s">
        <v>61</v>
      </c>
      <c r="B175" s="6" t="s">
        <v>45</v>
      </c>
      <c r="C175" s="7" t="s">
        <v>53</v>
      </c>
      <c r="D175" s="8" t="s">
        <v>7</v>
      </c>
      <c r="E175" s="9">
        <v>9.3360453140999997</v>
      </c>
      <c r="F175" s="10">
        <v>-20.663954685899999</v>
      </c>
      <c r="G175" s="10">
        <v>-6927.0754323703504</v>
      </c>
      <c r="H175" s="9">
        <v>9.9586317229999999</v>
      </c>
      <c r="I175" s="10">
        <v>-20.04136827672</v>
      </c>
      <c r="J175" s="10">
        <v>-6718.3688665047202</v>
      </c>
      <c r="K175" s="7" t="str">
        <f t="shared" si="23"/>
        <v>No</v>
      </c>
      <c r="L175" s="10">
        <f t="shared" si="24"/>
        <v>0.62258640890000017</v>
      </c>
      <c r="M175" s="7" t="str">
        <f t="shared" si="25"/>
        <v/>
      </c>
      <c r="N175" s="9" t="str">
        <f t="shared" si="26"/>
        <v/>
      </c>
    </row>
    <row r="176" spans="1:14" s="5" customFormat="1" x14ac:dyDescent="0.2">
      <c r="A176" s="14" t="s">
        <v>61</v>
      </c>
      <c r="B176" s="6" t="s">
        <v>45</v>
      </c>
      <c r="C176" s="7" t="s">
        <v>55</v>
      </c>
      <c r="D176" s="8"/>
      <c r="E176" s="9">
        <v>14.677344596099999</v>
      </c>
      <c r="F176" s="10" t="s">
        <v>57</v>
      </c>
      <c r="G176" s="10" t="s">
        <v>47</v>
      </c>
      <c r="H176" s="9">
        <v>15.41813554</v>
      </c>
      <c r="I176" s="10" t="s">
        <v>57</v>
      </c>
      <c r="J176" s="10" t="s">
        <v>47</v>
      </c>
      <c r="K176" s="7" t="str">
        <f t="shared" si="23"/>
        <v/>
      </c>
      <c r="L176" s="10" t="str">
        <f t="shared" si="24"/>
        <v/>
      </c>
      <c r="M176" s="7" t="str">
        <f t="shared" si="25"/>
        <v/>
      </c>
      <c r="N176" s="9" t="str">
        <f t="shared" si="26"/>
        <v/>
      </c>
    </row>
    <row r="177" spans="1:14" s="5" customFormat="1" x14ac:dyDescent="0.2">
      <c r="A177" s="14" t="s">
        <v>62</v>
      </c>
      <c r="B177" s="6" t="s">
        <v>4</v>
      </c>
      <c r="C177" s="7" t="s">
        <v>53</v>
      </c>
      <c r="D177" s="8" t="s">
        <v>56</v>
      </c>
      <c r="E177" s="9">
        <v>24.259774480000001</v>
      </c>
      <c r="F177" s="10" t="s">
        <v>57</v>
      </c>
      <c r="G177" s="10" t="s">
        <v>47</v>
      </c>
      <c r="H177" s="9">
        <v>23.395755260000001</v>
      </c>
      <c r="I177" s="10" t="s">
        <v>57</v>
      </c>
      <c r="J177" s="10" t="s">
        <v>47</v>
      </c>
      <c r="K177" s="7" t="str">
        <f t="shared" ref="K177:K199" si="27">IF(AND(OR(D177="Low",D177="High"),(H177&lt;&gt;"n/a")),"No","")</f>
        <v/>
      </c>
      <c r="L177" s="10" t="str">
        <f t="shared" ref="L177:L199" si="28">IF(K177="No",(IF(E177="n/a",H177,H177-E177)),"")</f>
        <v/>
      </c>
      <c r="M177" s="7" t="str">
        <f t="shared" ref="M177:M199" si="29">IF(K177="","",IF(ABS(L177)&lt;0.05,"",IF(AND(D177="High",L177&lt;=0),"",IF(AND(D177="Low",L177&gt;=0),"","No"))))</f>
        <v/>
      </c>
      <c r="N177" s="10" t="str">
        <f>IF(M177="No",IF(D177="High",IF(G177="in range",ABS(J177)*(-1),ABS(J177-G177)*(-1)),IF(G177="in range",ABS(J177),ABS(J177-G177))),"")</f>
        <v/>
      </c>
    </row>
    <row r="178" spans="1:14" s="5" customFormat="1" x14ac:dyDescent="0.2">
      <c r="A178" s="14" t="s">
        <v>62</v>
      </c>
      <c r="B178" s="6" t="s">
        <v>48</v>
      </c>
      <c r="C178" s="7" t="s">
        <v>53</v>
      </c>
      <c r="D178" s="8" t="s">
        <v>56</v>
      </c>
      <c r="E178" s="9">
        <v>24.720172659999999</v>
      </c>
      <c r="F178" s="10" t="s">
        <v>57</v>
      </c>
      <c r="G178" s="10" t="s">
        <v>47</v>
      </c>
      <c r="H178" s="9">
        <v>24.369828420000001</v>
      </c>
      <c r="I178" s="10" t="s">
        <v>57</v>
      </c>
      <c r="J178" s="10" t="s">
        <v>47</v>
      </c>
      <c r="K178" s="7" t="str">
        <f t="shared" si="27"/>
        <v/>
      </c>
      <c r="L178" s="10" t="str">
        <f t="shared" si="28"/>
        <v/>
      </c>
      <c r="M178" s="7" t="str">
        <f t="shared" si="29"/>
        <v/>
      </c>
      <c r="N178" s="10" t="str">
        <f>IF(M178="No",IF(D178="High",IF(G178="in range",ABS(J178)*(-1),ABS(J178-G178)*(-1)),IF(G178="in range",ABS(J178),ABS(J178-G178))),"")</f>
        <v/>
      </c>
    </row>
    <row r="179" spans="1:14" s="5" customFormat="1" x14ac:dyDescent="0.2">
      <c r="A179" s="14" t="s">
        <v>62</v>
      </c>
      <c r="B179" s="6" t="s">
        <v>48</v>
      </c>
      <c r="C179" s="7" t="s">
        <v>54</v>
      </c>
      <c r="D179" s="8" t="s">
        <v>56</v>
      </c>
      <c r="E179" s="9">
        <v>20.91549462</v>
      </c>
      <c r="F179" s="10" t="s">
        <v>57</v>
      </c>
      <c r="G179" s="10" t="s">
        <v>47</v>
      </c>
      <c r="H179" s="9">
        <v>22.81358917</v>
      </c>
      <c r="I179" s="10" t="s">
        <v>57</v>
      </c>
      <c r="J179" s="10" t="s">
        <v>47</v>
      </c>
      <c r="K179" s="7" t="str">
        <f t="shared" si="27"/>
        <v/>
      </c>
      <c r="L179" s="10" t="str">
        <f t="shared" si="28"/>
        <v/>
      </c>
      <c r="M179" s="7" t="str">
        <f t="shared" si="29"/>
        <v/>
      </c>
      <c r="N179" s="10" t="str">
        <f>IF(M179="No",IF(D179="High",IF(G179="in range",ABS(J179)*(-1),ABS(J179-G179)*(-1)),IF(G179="in range",ABS(J179),ABS(J179-G179))),"")</f>
        <v/>
      </c>
    </row>
    <row r="180" spans="1:14" s="5" customFormat="1" x14ac:dyDescent="0.2">
      <c r="A180" s="14" t="s">
        <v>62</v>
      </c>
      <c r="B180" s="6" t="s">
        <v>6</v>
      </c>
      <c r="C180" s="7" t="s">
        <v>53</v>
      </c>
      <c r="D180" s="8" t="s">
        <v>56</v>
      </c>
      <c r="E180" s="9">
        <v>26.512561099999999</v>
      </c>
      <c r="F180" s="10" t="s">
        <v>57</v>
      </c>
      <c r="G180" s="10" t="s">
        <v>47</v>
      </c>
      <c r="H180" s="9">
        <v>32.346220260000003</v>
      </c>
      <c r="I180" s="10" t="s">
        <v>57</v>
      </c>
      <c r="J180" s="10" t="s">
        <v>47</v>
      </c>
      <c r="K180" s="7" t="str">
        <f t="shared" si="27"/>
        <v/>
      </c>
      <c r="L180" s="10" t="str">
        <f t="shared" si="28"/>
        <v/>
      </c>
      <c r="M180" s="7" t="str">
        <f t="shared" si="29"/>
        <v/>
      </c>
      <c r="N180" s="10" t="str">
        <f>IF(M180="No",IF(D180="High",IF(G180="in range",ABS(J180)*(-1),ABS(J180-G180)*(-1)),IF(G180="in range",ABS(J180),ABS(J180-G180))),"")</f>
        <v/>
      </c>
    </row>
    <row r="181" spans="1:14" s="5" customFormat="1" x14ac:dyDescent="0.2">
      <c r="A181" s="14" t="s">
        <v>62</v>
      </c>
      <c r="B181" s="6" t="s">
        <v>6</v>
      </c>
      <c r="C181" s="7" t="s">
        <v>55</v>
      </c>
      <c r="D181" s="11" t="s">
        <v>7</v>
      </c>
      <c r="E181" s="9">
        <v>0</v>
      </c>
      <c r="F181" s="10">
        <f>E181-60</f>
        <v>-60</v>
      </c>
      <c r="G181" s="10">
        <v>0</v>
      </c>
      <c r="H181" s="9">
        <v>0</v>
      </c>
      <c r="I181" s="10">
        <f>H181-60</f>
        <v>-60</v>
      </c>
      <c r="J181" s="10">
        <v>0</v>
      </c>
      <c r="K181" s="7" t="str">
        <f t="shared" si="27"/>
        <v>No</v>
      </c>
      <c r="L181" s="10">
        <f t="shared" si="28"/>
        <v>0</v>
      </c>
      <c r="M181" s="7" t="str">
        <f t="shared" si="29"/>
        <v/>
      </c>
      <c r="N181" s="10"/>
    </row>
    <row r="182" spans="1:14" s="5" customFormat="1" x14ac:dyDescent="0.2">
      <c r="A182" s="14" t="s">
        <v>62</v>
      </c>
      <c r="B182" s="6" t="s">
        <v>8</v>
      </c>
      <c r="C182" s="7" t="s">
        <v>53</v>
      </c>
      <c r="D182" s="8" t="s">
        <v>7</v>
      </c>
      <c r="E182" s="9">
        <v>2.5260948750000001</v>
      </c>
      <c r="F182" s="10">
        <v>-17.47390512494</v>
      </c>
      <c r="G182" s="10">
        <v>-2792.7195483453002</v>
      </c>
      <c r="H182" s="9">
        <v>3.0050539829999998</v>
      </c>
      <c r="I182" s="10">
        <v>-16.9949460168</v>
      </c>
      <c r="J182" s="10">
        <v>-2716.1712064327098</v>
      </c>
      <c r="K182" s="7" t="str">
        <f t="shared" si="27"/>
        <v>No</v>
      </c>
      <c r="L182" s="10">
        <f t="shared" si="28"/>
        <v>0.47895910799999974</v>
      </c>
      <c r="M182" s="7" t="str">
        <f t="shared" si="29"/>
        <v/>
      </c>
      <c r="N182" s="10" t="str">
        <f t="shared" ref="N182:N199" si="30">IF(M182="No",IF(D182="High",IF(G182="in range",ABS(J182)*(-1),ABS(J182-G182)*(-1)),IF(G182="in range",ABS(J182),ABS(J182-G182))),"")</f>
        <v/>
      </c>
    </row>
    <row r="183" spans="1:14" s="5" customFormat="1" x14ac:dyDescent="0.2">
      <c r="A183" s="14" t="s">
        <v>62</v>
      </c>
      <c r="B183" s="6" t="s">
        <v>8</v>
      </c>
      <c r="C183" s="7" t="s">
        <v>54</v>
      </c>
      <c r="D183" s="8" t="s">
        <v>7</v>
      </c>
      <c r="E183" s="9">
        <v>13.521872650000001</v>
      </c>
      <c r="F183" s="10">
        <v>-6.4781273454999999</v>
      </c>
      <c r="G183" s="10">
        <v>-3712.8043669855801</v>
      </c>
      <c r="H183" s="9">
        <v>15.293823570000001</v>
      </c>
      <c r="I183" s="10">
        <v>-4.7061764277</v>
      </c>
      <c r="J183" s="10">
        <v>-2697.2474390622801</v>
      </c>
      <c r="K183" s="7" t="str">
        <f t="shared" si="27"/>
        <v>No</v>
      </c>
      <c r="L183" s="10">
        <f t="shared" si="28"/>
        <v>1.7719509200000001</v>
      </c>
      <c r="M183" s="7" t="str">
        <f t="shared" si="29"/>
        <v/>
      </c>
      <c r="N183" s="10" t="str">
        <f t="shared" si="30"/>
        <v/>
      </c>
    </row>
    <row r="184" spans="1:14" s="5" customFormat="1" x14ac:dyDescent="0.2">
      <c r="A184" s="14" t="s">
        <v>62</v>
      </c>
      <c r="B184" s="6" t="s">
        <v>9</v>
      </c>
      <c r="C184" s="7" t="s">
        <v>53</v>
      </c>
      <c r="D184" s="8" t="s">
        <v>7</v>
      </c>
      <c r="E184" s="9">
        <v>13.09800437</v>
      </c>
      <c r="F184" s="10">
        <v>-6.9019956325000003</v>
      </c>
      <c r="G184" s="10">
        <v>-117.38133383362</v>
      </c>
      <c r="H184" s="9">
        <v>13.09800443</v>
      </c>
      <c r="I184" s="10">
        <v>-6.9019955737999998</v>
      </c>
      <c r="J184" s="10">
        <v>-117.381332835317</v>
      </c>
      <c r="K184" s="7" t="str">
        <f t="shared" si="27"/>
        <v>No</v>
      </c>
      <c r="L184" s="10">
        <f t="shared" si="28"/>
        <v>5.9999999635351742E-8</v>
      </c>
      <c r="M184" s="7" t="str">
        <f t="shared" si="29"/>
        <v/>
      </c>
      <c r="N184" s="10" t="str">
        <f t="shared" si="30"/>
        <v/>
      </c>
    </row>
    <row r="185" spans="1:14" s="5" customFormat="1" x14ac:dyDescent="0.2">
      <c r="A185" s="14" t="s">
        <v>62</v>
      </c>
      <c r="B185" s="6" t="s">
        <v>10</v>
      </c>
      <c r="C185" s="7" t="s">
        <v>53</v>
      </c>
      <c r="D185" s="8" t="s">
        <v>56</v>
      </c>
      <c r="E185" s="9">
        <v>24.963987329999998</v>
      </c>
      <c r="F185" s="10" t="s">
        <v>57</v>
      </c>
      <c r="G185" s="10" t="s">
        <v>47</v>
      </c>
      <c r="H185" s="9">
        <v>23.620141749999998</v>
      </c>
      <c r="I185" s="10" t="s">
        <v>57</v>
      </c>
      <c r="J185" s="10" t="s">
        <v>47</v>
      </c>
      <c r="K185" s="7" t="str">
        <f t="shared" si="27"/>
        <v/>
      </c>
      <c r="L185" s="10" t="str">
        <f t="shared" si="28"/>
        <v/>
      </c>
      <c r="M185" s="7" t="str">
        <f t="shared" si="29"/>
        <v/>
      </c>
      <c r="N185" s="10" t="str">
        <f t="shared" si="30"/>
        <v/>
      </c>
    </row>
    <row r="186" spans="1:14" s="5" customFormat="1" x14ac:dyDescent="0.2">
      <c r="A186" s="14" t="s">
        <v>62</v>
      </c>
      <c r="B186" s="6" t="s">
        <v>10</v>
      </c>
      <c r="C186" s="7" t="s">
        <v>54</v>
      </c>
      <c r="D186" s="8" t="s">
        <v>56</v>
      </c>
      <c r="E186" s="9">
        <v>30.908742629999999</v>
      </c>
      <c r="F186" s="10" t="s">
        <v>57</v>
      </c>
      <c r="G186" s="10" t="s">
        <v>47</v>
      </c>
      <c r="H186" s="9">
        <v>32.04938902</v>
      </c>
      <c r="I186" s="10" t="s">
        <v>57</v>
      </c>
      <c r="J186" s="10" t="s">
        <v>47</v>
      </c>
      <c r="K186" s="7" t="str">
        <f t="shared" si="27"/>
        <v/>
      </c>
      <c r="L186" s="10" t="str">
        <f t="shared" si="28"/>
        <v/>
      </c>
      <c r="M186" s="7" t="str">
        <f t="shared" si="29"/>
        <v/>
      </c>
      <c r="N186" s="10" t="str">
        <f t="shared" si="30"/>
        <v/>
      </c>
    </row>
    <row r="187" spans="1:14" s="5" customFormat="1" x14ac:dyDescent="0.2">
      <c r="A187" s="14" t="s">
        <v>62</v>
      </c>
      <c r="B187" s="6" t="s">
        <v>11</v>
      </c>
      <c r="C187" s="7" t="s">
        <v>53</v>
      </c>
      <c r="D187" s="8" t="s">
        <v>7</v>
      </c>
      <c r="E187" s="9">
        <v>15.83543528</v>
      </c>
      <c r="F187" s="10">
        <v>-4.1645647238999999</v>
      </c>
      <c r="G187" s="10">
        <v>-123.453178242571</v>
      </c>
      <c r="H187" s="9">
        <v>14.70243769</v>
      </c>
      <c r="I187" s="10">
        <v>-5.2975623116000001</v>
      </c>
      <c r="J187" s="10">
        <v>-157.03943813187499</v>
      </c>
      <c r="K187" s="7" t="str">
        <f t="shared" si="27"/>
        <v>No</v>
      </c>
      <c r="L187" s="10">
        <f t="shared" si="28"/>
        <v>-1.1329975900000004</v>
      </c>
      <c r="M187" s="7" t="str">
        <f t="shared" si="29"/>
        <v>No</v>
      </c>
      <c r="N187" s="10">
        <f t="shared" si="30"/>
        <v>33.586259889303989</v>
      </c>
    </row>
    <row r="188" spans="1:14" s="5" customFormat="1" x14ac:dyDescent="0.2">
      <c r="A188" s="14" t="s">
        <v>62</v>
      </c>
      <c r="B188" s="6" t="s">
        <v>11</v>
      </c>
      <c r="C188" s="7" t="s">
        <v>55</v>
      </c>
      <c r="D188" s="11" t="s">
        <v>7</v>
      </c>
      <c r="E188" s="9">
        <v>15.099801920000001</v>
      </c>
      <c r="F188" s="10">
        <v>-44.900198078199999</v>
      </c>
      <c r="G188" s="10">
        <v>-6543.1150603442402</v>
      </c>
      <c r="H188" s="9">
        <v>15.09980184</v>
      </c>
      <c r="I188" s="10">
        <v>-44.9001981595</v>
      </c>
      <c r="J188" s="10">
        <v>-6543.1150721917502</v>
      </c>
      <c r="K188" s="7" t="str">
        <f t="shared" si="27"/>
        <v>No</v>
      </c>
      <c r="L188" s="10">
        <f t="shared" si="28"/>
        <v>-8.0000001290159162E-8</v>
      </c>
      <c r="M188" s="7" t="str">
        <f t="shared" si="29"/>
        <v/>
      </c>
      <c r="N188" s="10" t="str">
        <f t="shared" si="30"/>
        <v/>
      </c>
    </row>
    <row r="189" spans="1:14" s="5" customFormat="1" x14ac:dyDescent="0.2">
      <c r="A189" s="14" t="s">
        <v>62</v>
      </c>
      <c r="B189" s="6" t="s">
        <v>12</v>
      </c>
      <c r="C189" s="7" t="s">
        <v>53</v>
      </c>
      <c r="D189" s="8" t="s">
        <v>7</v>
      </c>
      <c r="E189" s="9">
        <v>12.81490865</v>
      </c>
      <c r="F189" s="10">
        <v>-7.1850913475000002</v>
      </c>
      <c r="G189" s="10">
        <v>-1522.5355831990701</v>
      </c>
      <c r="H189" s="9">
        <v>14.31951572</v>
      </c>
      <c r="I189" s="10">
        <v>-5.6804842759999996</v>
      </c>
      <c r="J189" s="10">
        <v>-1203.7062608844999</v>
      </c>
      <c r="K189" s="7" t="str">
        <f t="shared" si="27"/>
        <v>No</v>
      </c>
      <c r="L189" s="10">
        <f t="shared" si="28"/>
        <v>1.5046070700000005</v>
      </c>
      <c r="M189" s="7" t="str">
        <f t="shared" si="29"/>
        <v/>
      </c>
      <c r="N189" s="10" t="str">
        <f t="shared" si="30"/>
        <v/>
      </c>
    </row>
    <row r="190" spans="1:14" s="5" customFormat="1" x14ac:dyDescent="0.2">
      <c r="A190" s="14" t="s">
        <v>62</v>
      </c>
      <c r="B190" s="6" t="s">
        <v>12</v>
      </c>
      <c r="C190" s="7" t="s">
        <v>54</v>
      </c>
      <c r="D190" s="8" t="s">
        <v>7</v>
      </c>
      <c r="E190" s="9">
        <v>17.585801570000001</v>
      </c>
      <c r="F190" s="10">
        <v>-2.4141984278000002</v>
      </c>
      <c r="G190" s="10">
        <v>-300.87662071497999</v>
      </c>
      <c r="H190" s="9">
        <v>17.223621420000001</v>
      </c>
      <c r="I190" s="10">
        <v>-2.7763785801999998</v>
      </c>
      <c r="J190" s="10">
        <v>-346.014393604448</v>
      </c>
      <c r="K190" s="7" t="str">
        <f t="shared" si="27"/>
        <v>No</v>
      </c>
      <c r="L190" s="10">
        <f t="shared" si="28"/>
        <v>-0.36218015000000037</v>
      </c>
      <c r="M190" s="7" t="str">
        <f t="shared" si="29"/>
        <v>No</v>
      </c>
      <c r="N190" s="10">
        <f t="shared" si="30"/>
        <v>45.13777288946801</v>
      </c>
    </row>
    <row r="191" spans="1:14" s="5" customFormat="1" x14ac:dyDescent="0.2">
      <c r="A191" s="14" t="s">
        <v>62</v>
      </c>
      <c r="B191" s="6" t="s">
        <v>13</v>
      </c>
      <c r="C191" s="7" t="s">
        <v>53</v>
      </c>
      <c r="D191" s="8" t="s">
        <v>56</v>
      </c>
      <c r="E191" s="9">
        <v>0</v>
      </c>
      <c r="F191" s="10">
        <f>E191-20</f>
        <v>-20</v>
      </c>
      <c r="G191" s="10">
        <v>0</v>
      </c>
      <c r="H191" s="9">
        <v>0</v>
      </c>
      <c r="I191" s="10">
        <f>H191-20</f>
        <v>-20</v>
      </c>
      <c r="J191" s="10">
        <v>0</v>
      </c>
      <c r="K191" s="7" t="str">
        <f t="shared" si="27"/>
        <v/>
      </c>
      <c r="L191" s="10" t="str">
        <f t="shared" si="28"/>
        <v/>
      </c>
      <c r="M191" s="7" t="str">
        <f t="shared" si="29"/>
        <v/>
      </c>
      <c r="N191" s="10" t="str">
        <f t="shared" si="30"/>
        <v/>
      </c>
    </row>
    <row r="192" spans="1:14" s="5" customFormat="1" x14ac:dyDescent="0.2">
      <c r="A192" s="14" t="s">
        <v>62</v>
      </c>
      <c r="B192" s="6" t="s">
        <v>13</v>
      </c>
      <c r="C192" s="7" t="s">
        <v>54</v>
      </c>
      <c r="D192" s="8" t="s">
        <v>7</v>
      </c>
      <c r="E192" s="9">
        <v>17.995174479999999</v>
      </c>
      <c r="F192" s="10">
        <v>-2.0048255230000001</v>
      </c>
      <c r="G192" s="10">
        <v>-62.992292148867499</v>
      </c>
      <c r="H192" s="9">
        <v>17.273114419999999</v>
      </c>
      <c r="I192" s="10">
        <v>-2.7268855829</v>
      </c>
      <c r="J192" s="10">
        <v>-85.679662057340806</v>
      </c>
      <c r="K192" s="7" t="str">
        <f t="shared" si="27"/>
        <v>No</v>
      </c>
      <c r="L192" s="10">
        <f t="shared" si="28"/>
        <v>-0.72206006000000045</v>
      </c>
      <c r="M192" s="7" t="str">
        <f t="shared" si="29"/>
        <v>No</v>
      </c>
      <c r="N192" s="10">
        <f t="shared" si="30"/>
        <v>22.687369908473308</v>
      </c>
    </row>
    <row r="193" spans="1:14" s="5" customFormat="1" x14ac:dyDescent="0.2">
      <c r="A193" s="14" t="s">
        <v>62</v>
      </c>
      <c r="B193" s="6" t="s">
        <v>49</v>
      </c>
      <c r="C193" s="7" t="s">
        <v>53</v>
      </c>
      <c r="D193" s="8" t="s">
        <v>7</v>
      </c>
      <c r="E193" s="9">
        <v>15.063064170000001</v>
      </c>
      <c r="F193" s="10">
        <v>-4.9369358277000002</v>
      </c>
      <c r="G193" s="10">
        <v>-354.72711660040301</v>
      </c>
      <c r="H193" s="9">
        <v>15.06306421</v>
      </c>
      <c r="I193" s="10">
        <v>-4.9369357909999998</v>
      </c>
      <c r="J193" s="10">
        <v>-354.72711396344698</v>
      </c>
      <c r="K193" s="7" t="str">
        <f t="shared" si="27"/>
        <v>No</v>
      </c>
      <c r="L193" s="10">
        <f t="shared" si="28"/>
        <v>3.9999999756901161E-8</v>
      </c>
      <c r="M193" s="7" t="str">
        <f t="shared" si="29"/>
        <v/>
      </c>
      <c r="N193" s="10" t="str">
        <f t="shared" si="30"/>
        <v/>
      </c>
    </row>
    <row r="194" spans="1:14" s="5" customFormat="1" x14ac:dyDescent="0.2">
      <c r="A194" s="14" t="s">
        <v>62</v>
      </c>
      <c r="B194" s="6" t="s">
        <v>14</v>
      </c>
      <c r="C194" s="7" t="s">
        <v>53</v>
      </c>
      <c r="D194" s="8" t="s">
        <v>7</v>
      </c>
      <c r="E194" s="9">
        <v>8.8067441370000008</v>
      </c>
      <c r="F194" s="10">
        <v>-11.19325586265</v>
      </c>
      <c r="G194" s="10">
        <v>-235.421836870953</v>
      </c>
      <c r="H194" s="9">
        <v>8.80674417</v>
      </c>
      <c r="I194" s="10">
        <v>-11.19325582952</v>
      </c>
      <c r="J194" s="10">
        <v>-235.421836172675</v>
      </c>
      <c r="K194" s="7" t="str">
        <f t="shared" si="27"/>
        <v>No</v>
      </c>
      <c r="L194" s="10">
        <f t="shared" si="28"/>
        <v>3.2999999177718564E-8</v>
      </c>
      <c r="M194" s="7" t="str">
        <f t="shared" si="29"/>
        <v/>
      </c>
      <c r="N194" s="10" t="str">
        <f t="shared" si="30"/>
        <v/>
      </c>
    </row>
    <row r="195" spans="1:14" s="5" customFormat="1" x14ac:dyDescent="0.2">
      <c r="A195" s="14" t="s">
        <v>62</v>
      </c>
      <c r="B195" s="6" t="s">
        <v>14</v>
      </c>
      <c r="C195" s="7" t="s">
        <v>54</v>
      </c>
      <c r="D195" s="8" t="s">
        <v>56</v>
      </c>
      <c r="E195" s="9">
        <v>31.356936099999999</v>
      </c>
      <c r="F195" s="10" t="s">
        <v>57</v>
      </c>
      <c r="G195" s="10" t="s">
        <v>47</v>
      </c>
      <c r="H195" s="9">
        <v>29.15508964</v>
      </c>
      <c r="I195" s="10" t="s">
        <v>57</v>
      </c>
      <c r="J195" s="10" t="s">
        <v>47</v>
      </c>
      <c r="K195" s="7" t="str">
        <f t="shared" si="27"/>
        <v/>
      </c>
      <c r="L195" s="10" t="str">
        <f t="shared" si="28"/>
        <v/>
      </c>
      <c r="M195" s="7" t="str">
        <f t="shared" si="29"/>
        <v/>
      </c>
      <c r="N195" s="10" t="str">
        <f t="shared" si="30"/>
        <v/>
      </c>
    </row>
    <row r="196" spans="1:14" s="5" customFormat="1" x14ac:dyDescent="0.2">
      <c r="A196" s="14" t="s">
        <v>62</v>
      </c>
      <c r="B196" s="6" t="s">
        <v>15</v>
      </c>
      <c r="C196" s="7" t="s">
        <v>53</v>
      </c>
      <c r="D196" s="8" t="s">
        <v>7</v>
      </c>
      <c r="E196" s="9">
        <v>16.261877080000001</v>
      </c>
      <c r="F196" s="10">
        <v>-3.7381229232000002</v>
      </c>
      <c r="G196" s="10">
        <v>-1509.1350998898799</v>
      </c>
      <c r="H196" s="9">
        <v>16.597725310000001</v>
      </c>
      <c r="I196" s="10">
        <v>-3.4022746937999999</v>
      </c>
      <c r="J196" s="10">
        <v>-1373.54823941566</v>
      </c>
      <c r="K196" s="7" t="str">
        <f t="shared" si="27"/>
        <v>No</v>
      </c>
      <c r="L196" s="10">
        <f t="shared" si="28"/>
        <v>0.33584822999999986</v>
      </c>
      <c r="M196" s="7" t="str">
        <f t="shared" si="29"/>
        <v/>
      </c>
      <c r="N196" s="10" t="str">
        <f t="shared" si="30"/>
        <v/>
      </c>
    </row>
    <row r="197" spans="1:14" s="5" customFormat="1" x14ac:dyDescent="0.2">
      <c r="A197" s="14" t="s">
        <v>62</v>
      </c>
      <c r="B197" s="6" t="s">
        <v>16</v>
      </c>
      <c r="C197" s="7" t="s">
        <v>53</v>
      </c>
      <c r="D197" s="8" t="s">
        <v>7</v>
      </c>
      <c r="E197" s="9">
        <v>15.28125341</v>
      </c>
      <c r="F197" s="10">
        <v>-4.7187465935999997</v>
      </c>
      <c r="G197" s="10">
        <v>-525.38576557686099</v>
      </c>
      <c r="H197" s="9">
        <v>15.281253359999999</v>
      </c>
      <c r="I197" s="10">
        <v>-4.7187466410000001</v>
      </c>
      <c r="J197" s="10">
        <v>-525.38577085438203</v>
      </c>
      <c r="K197" s="7" t="str">
        <f t="shared" si="27"/>
        <v>No</v>
      </c>
      <c r="L197" s="10">
        <f t="shared" si="28"/>
        <v>-5.0000000584304871E-8</v>
      </c>
      <c r="M197" s="7" t="str">
        <f t="shared" si="29"/>
        <v/>
      </c>
      <c r="N197" s="10" t="str">
        <f t="shared" si="30"/>
        <v/>
      </c>
    </row>
    <row r="198" spans="1:14" s="5" customFormat="1" x14ac:dyDescent="0.2">
      <c r="A198" s="14" t="s">
        <v>62</v>
      </c>
      <c r="B198" s="6" t="s">
        <v>52</v>
      </c>
      <c r="C198" s="7" t="s">
        <v>53</v>
      </c>
      <c r="D198" s="8" t="s">
        <v>7</v>
      </c>
      <c r="E198" s="9">
        <v>16.979296340000001</v>
      </c>
      <c r="F198" s="10">
        <v>-3.0207036603000001</v>
      </c>
      <c r="G198" s="10">
        <v>-299.08480518805499</v>
      </c>
      <c r="H198" s="9">
        <v>16.979296380000001</v>
      </c>
      <c r="I198" s="10">
        <v>-3.0207036162000001</v>
      </c>
      <c r="J198" s="10">
        <v>-299.08480082164198</v>
      </c>
      <c r="K198" s="7" t="str">
        <f t="shared" si="27"/>
        <v>No</v>
      </c>
      <c r="L198" s="10">
        <f t="shared" si="28"/>
        <v>3.9999999756901161E-8</v>
      </c>
      <c r="M198" s="7" t="str">
        <f t="shared" si="29"/>
        <v/>
      </c>
      <c r="N198" s="10" t="str">
        <f t="shared" si="30"/>
        <v/>
      </c>
    </row>
    <row r="199" spans="1:14" s="5" customFormat="1" x14ac:dyDescent="0.2">
      <c r="A199" s="14" t="s">
        <v>62</v>
      </c>
      <c r="B199" s="6" t="s">
        <v>17</v>
      </c>
      <c r="C199" s="7" t="s">
        <v>53</v>
      </c>
      <c r="D199" s="8" t="s">
        <v>56</v>
      </c>
      <c r="E199" s="9">
        <v>24.079921049999999</v>
      </c>
      <c r="F199" s="10" t="s">
        <v>57</v>
      </c>
      <c r="G199" s="10" t="s">
        <v>47</v>
      </c>
      <c r="H199" s="9">
        <v>24.341485290000001</v>
      </c>
      <c r="I199" s="10" t="s">
        <v>57</v>
      </c>
      <c r="J199" s="10" t="s">
        <v>47</v>
      </c>
      <c r="K199" s="7" t="str">
        <f t="shared" si="27"/>
        <v/>
      </c>
      <c r="L199" s="10" t="str">
        <f t="shared" si="28"/>
        <v/>
      </c>
      <c r="M199" s="7" t="str">
        <f t="shared" si="29"/>
        <v/>
      </c>
      <c r="N199" s="10" t="str">
        <f t="shared" si="30"/>
        <v/>
      </c>
    </row>
    <row r="200" spans="1:14" s="5" customFormat="1" x14ac:dyDescent="0.2">
      <c r="A200" s="14" t="s">
        <v>62</v>
      </c>
      <c r="B200" s="6" t="s">
        <v>17</v>
      </c>
      <c r="C200" s="7" t="s">
        <v>54</v>
      </c>
      <c r="D200" s="11" t="s">
        <v>7</v>
      </c>
      <c r="E200" s="9">
        <v>0</v>
      </c>
      <c r="F200" s="10">
        <f>E200-20</f>
        <v>-20</v>
      </c>
      <c r="G200" s="10">
        <v>0</v>
      </c>
      <c r="H200" s="9">
        <v>0</v>
      </c>
      <c r="I200" s="10">
        <f>H200-20</f>
        <v>-20</v>
      </c>
      <c r="J200" s="10">
        <v>0</v>
      </c>
      <c r="K200" s="7"/>
      <c r="L200" s="10"/>
      <c r="M200" s="7"/>
      <c r="N200" s="10"/>
    </row>
    <row r="201" spans="1:14" s="5" customFormat="1" x14ac:dyDescent="0.2">
      <c r="A201" s="14" t="s">
        <v>62</v>
      </c>
      <c r="B201" s="6" t="s">
        <v>18</v>
      </c>
      <c r="C201" s="7" t="s">
        <v>53</v>
      </c>
      <c r="D201" s="8" t="s">
        <v>7</v>
      </c>
      <c r="E201" s="9">
        <v>7.9187356580000001</v>
      </c>
      <c r="F201" s="10">
        <v>-12.08126434235</v>
      </c>
      <c r="G201" s="10">
        <v>-632.58603014355401</v>
      </c>
      <c r="H201" s="9">
        <v>5.143595275</v>
      </c>
      <c r="I201" s="10">
        <v>-14.85640472509</v>
      </c>
      <c r="J201" s="10">
        <v>-777.89491405729802</v>
      </c>
      <c r="K201" s="7" t="str">
        <f t="shared" ref="K201:K232" si="31">IF(AND(OR(D201="Low",D201="High"),(H201&lt;&gt;"n/a")),"No","")</f>
        <v>No</v>
      </c>
      <c r="L201" s="10">
        <f t="shared" ref="L201:L232" si="32">IF(K201="No",(IF(E201="n/a",H201,H201-E201)),"")</f>
        <v>-2.7751403830000001</v>
      </c>
      <c r="M201" s="7" t="str">
        <f t="shared" ref="M201:M232" si="33">IF(K201="","",IF(ABS(L201)&lt;0.05,"",IF(AND(D201="High",L201&lt;=0),"",IF(AND(D201="Low",L201&gt;=0),"","No"))))</f>
        <v>No</v>
      </c>
      <c r="N201" s="10">
        <f t="shared" ref="N201:N232" si="34">IF(M201="No",IF(D201="High",IF(G201="in range",ABS(J201)*(-1),ABS(J201-G201)*(-1)),IF(G201="in range",ABS(J201),ABS(J201-G201))),"")</f>
        <v>145.30888391374401</v>
      </c>
    </row>
    <row r="202" spans="1:14" s="5" customFormat="1" x14ac:dyDescent="0.2">
      <c r="A202" s="14" t="s">
        <v>62</v>
      </c>
      <c r="B202" s="6" t="s">
        <v>19</v>
      </c>
      <c r="C202" s="7" t="s">
        <v>53</v>
      </c>
      <c r="D202" s="8" t="s">
        <v>7</v>
      </c>
      <c r="E202" s="9">
        <v>8.7049772989999994</v>
      </c>
      <c r="F202" s="10">
        <v>-11.295022701100001</v>
      </c>
      <c r="G202" s="10">
        <v>-1509.42179214988</v>
      </c>
      <c r="H202" s="9">
        <v>8.4608749490000008</v>
      </c>
      <c r="I202" s="10">
        <v>-11.539125050599999</v>
      </c>
      <c r="J202" s="10">
        <v>-1542.04265672012</v>
      </c>
      <c r="K202" s="7" t="str">
        <f t="shared" si="31"/>
        <v>No</v>
      </c>
      <c r="L202" s="10">
        <f t="shared" si="32"/>
        <v>-0.24410234999999858</v>
      </c>
      <c r="M202" s="7" t="str">
        <f t="shared" si="33"/>
        <v>No</v>
      </c>
      <c r="N202" s="10">
        <f t="shared" si="34"/>
        <v>32.620864570239974</v>
      </c>
    </row>
    <row r="203" spans="1:14" s="5" customFormat="1" x14ac:dyDescent="0.2">
      <c r="A203" s="14" t="s">
        <v>62</v>
      </c>
      <c r="B203" s="6" t="s">
        <v>20</v>
      </c>
      <c r="C203" s="7" t="s">
        <v>53</v>
      </c>
      <c r="D203" s="8" t="s">
        <v>7</v>
      </c>
      <c r="E203" s="9">
        <v>13.6946344</v>
      </c>
      <c r="F203" s="10">
        <v>-6.3053656034000003</v>
      </c>
      <c r="G203" s="10">
        <v>-2509.6931620933301</v>
      </c>
      <c r="H203" s="9">
        <v>14.763104759999999</v>
      </c>
      <c r="I203" s="10">
        <v>-5.2368952443000003</v>
      </c>
      <c r="J203" s="10">
        <v>-2084.4152443962598</v>
      </c>
      <c r="K203" s="7" t="str">
        <f t="shared" si="31"/>
        <v>No</v>
      </c>
      <c r="L203" s="10">
        <f t="shared" si="32"/>
        <v>1.0684703599999992</v>
      </c>
      <c r="M203" s="7" t="str">
        <f t="shared" si="33"/>
        <v/>
      </c>
      <c r="N203" s="10" t="str">
        <f t="shared" si="34"/>
        <v/>
      </c>
    </row>
    <row r="204" spans="1:14" s="5" customFormat="1" x14ac:dyDescent="0.2">
      <c r="A204" s="14" t="s">
        <v>62</v>
      </c>
      <c r="B204" s="6" t="s">
        <v>20</v>
      </c>
      <c r="C204" s="7" t="s">
        <v>54</v>
      </c>
      <c r="D204" s="8" t="s">
        <v>5</v>
      </c>
      <c r="E204" s="9">
        <v>53.886538229999999</v>
      </c>
      <c r="F204" s="10">
        <v>-13.886538226300001</v>
      </c>
      <c r="G204" s="10">
        <v>-93.119746755955404</v>
      </c>
      <c r="H204" s="9">
        <v>28.94410388</v>
      </c>
      <c r="I204" s="10" t="s">
        <v>57</v>
      </c>
      <c r="J204" s="10" t="s">
        <v>47</v>
      </c>
      <c r="K204" s="7" t="str">
        <f t="shared" si="31"/>
        <v>No</v>
      </c>
      <c r="L204" s="10">
        <f t="shared" si="32"/>
        <v>-24.942434349999999</v>
      </c>
      <c r="M204" s="7" t="str">
        <f t="shared" si="33"/>
        <v/>
      </c>
      <c r="N204" s="10" t="str">
        <f t="shared" si="34"/>
        <v/>
      </c>
    </row>
    <row r="205" spans="1:14" s="5" customFormat="1" x14ac:dyDescent="0.2">
      <c r="A205" s="14" t="s">
        <v>62</v>
      </c>
      <c r="B205" s="6" t="s">
        <v>21</v>
      </c>
      <c r="C205" s="7" t="s">
        <v>53</v>
      </c>
      <c r="D205" s="8" t="s">
        <v>7</v>
      </c>
      <c r="E205" s="9">
        <v>9.9405510110000002</v>
      </c>
      <c r="F205" s="10">
        <v>-10.059448989010001</v>
      </c>
      <c r="G205" s="10">
        <v>-351.39514360278298</v>
      </c>
      <c r="H205" s="9">
        <v>9.9405508729999994</v>
      </c>
      <c r="I205" s="10">
        <v>-10.05944912725</v>
      </c>
      <c r="J205" s="10">
        <v>-351.395148430365</v>
      </c>
      <c r="K205" s="7" t="str">
        <f t="shared" si="31"/>
        <v>No</v>
      </c>
      <c r="L205" s="10">
        <f t="shared" si="32"/>
        <v>-1.3800000076003016E-7</v>
      </c>
      <c r="M205" s="7" t="str">
        <f t="shared" si="33"/>
        <v/>
      </c>
      <c r="N205" s="10" t="str">
        <f t="shared" si="34"/>
        <v/>
      </c>
    </row>
    <row r="206" spans="1:14" s="5" customFormat="1" x14ac:dyDescent="0.2">
      <c r="A206" s="14" t="s">
        <v>62</v>
      </c>
      <c r="B206" s="6" t="s">
        <v>21</v>
      </c>
      <c r="C206" s="7" t="s">
        <v>54</v>
      </c>
      <c r="D206" s="8" t="s">
        <v>7</v>
      </c>
      <c r="E206" s="9">
        <v>8.8326234669999995</v>
      </c>
      <c r="F206" s="10">
        <v>-11.16737653255</v>
      </c>
      <c r="G206" s="10">
        <v>-344.66279095754498</v>
      </c>
      <c r="H206" s="9">
        <v>8.8701707689999996</v>
      </c>
      <c r="I206" s="10">
        <v>-11.12982923134</v>
      </c>
      <c r="J206" s="10">
        <v>-343.50395498681797</v>
      </c>
      <c r="K206" s="7" t="str">
        <f t="shared" si="31"/>
        <v>No</v>
      </c>
      <c r="L206" s="10">
        <f t="shared" si="32"/>
        <v>3.7547302000000116E-2</v>
      </c>
      <c r="M206" s="7" t="str">
        <f t="shared" si="33"/>
        <v/>
      </c>
      <c r="N206" s="10" t="str">
        <f t="shared" si="34"/>
        <v/>
      </c>
    </row>
    <row r="207" spans="1:14" s="5" customFormat="1" x14ac:dyDescent="0.2">
      <c r="A207" s="14" t="s">
        <v>62</v>
      </c>
      <c r="B207" s="6" t="s">
        <v>50</v>
      </c>
      <c r="C207" s="7" t="s">
        <v>53</v>
      </c>
      <c r="D207" s="11" t="s">
        <v>56</v>
      </c>
      <c r="E207" s="9">
        <v>25.130832739999999</v>
      </c>
      <c r="F207" s="10" t="s">
        <v>57</v>
      </c>
      <c r="G207" s="10" t="s">
        <v>47</v>
      </c>
      <c r="H207" s="9">
        <v>25.130832550000001</v>
      </c>
      <c r="I207" s="10" t="s">
        <v>57</v>
      </c>
      <c r="J207" s="10" t="s">
        <v>47</v>
      </c>
      <c r="K207" s="7" t="str">
        <f t="shared" si="31"/>
        <v/>
      </c>
      <c r="L207" s="10" t="str">
        <f t="shared" si="32"/>
        <v/>
      </c>
      <c r="M207" s="7" t="str">
        <f t="shared" si="33"/>
        <v/>
      </c>
      <c r="N207" s="10" t="str">
        <f t="shared" si="34"/>
        <v/>
      </c>
    </row>
    <row r="208" spans="1:14" s="5" customFormat="1" x14ac:dyDescent="0.2">
      <c r="A208" s="14" t="s">
        <v>62</v>
      </c>
      <c r="B208" s="6" t="s">
        <v>50</v>
      </c>
      <c r="C208" s="7" t="s">
        <v>54</v>
      </c>
      <c r="D208" s="8" t="s">
        <v>7</v>
      </c>
      <c r="E208" s="9">
        <v>13.524442690000001</v>
      </c>
      <c r="F208" s="10">
        <v>-6.4755573133000004</v>
      </c>
      <c r="G208" s="10">
        <v>-656.84175833404504</v>
      </c>
      <c r="H208" s="9">
        <v>8.7535482770000002</v>
      </c>
      <c r="I208" s="10">
        <v>-11.2464517228</v>
      </c>
      <c r="J208" s="10">
        <v>-1140.77271919911</v>
      </c>
      <c r="K208" s="7" t="str">
        <f t="shared" si="31"/>
        <v>No</v>
      </c>
      <c r="L208" s="10">
        <f t="shared" si="32"/>
        <v>-4.7708944130000006</v>
      </c>
      <c r="M208" s="7" t="str">
        <f t="shared" si="33"/>
        <v>No</v>
      </c>
      <c r="N208" s="10">
        <f t="shared" si="34"/>
        <v>483.930960865065</v>
      </c>
    </row>
    <row r="209" spans="1:14" s="5" customFormat="1" x14ac:dyDescent="0.2">
      <c r="A209" s="14" t="s">
        <v>62</v>
      </c>
      <c r="B209" s="6" t="s">
        <v>22</v>
      </c>
      <c r="C209" s="7" t="s">
        <v>53</v>
      </c>
      <c r="D209" s="8" t="s">
        <v>7</v>
      </c>
      <c r="E209" s="9">
        <v>8.0959503099999992</v>
      </c>
      <c r="F209" s="10">
        <v>-11.904049689620001</v>
      </c>
      <c r="G209" s="10">
        <v>-261.40660142660897</v>
      </c>
      <c r="H209" s="9">
        <v>8.0959501609999993</v>
      </c>
      <c r="I209" s="10">
        <v>-11.904049839260001</v>
      </c>
      <c r="J209" s="10">
        <v>-261.40660471394102</v>
      </c>
      <c r="K209" s="7" t="str">
        <f t="shared" si="31"/>
        <v>No</v>
      </c>
      <c r="L209" s="10">
        <f t="shared" si="32"/>
        <v>-1.489999998938174E-7</v>
      </c>
      <c r="M209" s="7" t="str">
        <f t="shared" si="33"/>
        <v/>
      </c>
      <c r="N209" s="10" t="str">
        <f t="shared" si="34"/>
        <v/>
      </c>
    </row>
    <row r="210" spans="1:14" s="5" customFormat="1" x14ac:dyDescent="0.2">
      <c r="A210" s="14" t="s">
        <v>62</v>
      </c>
      <c r="B210" s="6" t="s">
        <v>22</v>
      </c>
      <c r="C210" s="7" t="s">
        <v>54</v>
      </c>
      <c r="D210" s="8" t="s">
        <v>7</v>
      </c>
      <c r="E210" s="9">
        <v>18.419798700000001</v>
      </c>
      <c r="F210" s="10">
        <v>-1.5802012984</v>
      </c>
      <c r="G210" s="10">
        <v>-82.093198239555207</v>
      </c>
      <c r="H210" s="9">
        <v>14.717398770000001</v>
      </c>
      <c r="I210" s="10">
        <v>-5.2826012273999998</v>
      </c>
      <c r="J210" s="10">
        <v>-274.43695320372501</v>
      </c>
      <c r="K210" s="7" t="str">
        <f t="shared" si="31"/>
        <v>No</v>
      </c>
      <c r="L210" s="10">
        <f t="shared" si="32"/>
        <v>-3.7023999300000003</v>
      </c>
      <c r="M210" s="7" t="str">
        <f t="shared" si="33"/>
        <v>No</v>
      </c>
      <c r="N210" s="10">
        <f t="shared" si="34"/>
        <v>192.34375496416982</v>
      </c>
    </row>
    <row r="211" spans="1:14" s="5" customFormat="1" x14ac:dyDescent="0.2">
      <c r="A211" s="14" t="s">
        <v>62</v>
      </c>
      <c r="B211" s="6" t="s">
        <v>23</v>
      </c>
      <c r="C211" s="7" t="s">
        <v>53</v>
      </c>
      <c r="D211" s="8" t="s">
        <v>7</v>
      </c>
      <c r="E211" s="9">
        <v>14.66870411</v>
      </c>
      <c r="F211" s="10">
        <v>-5.3312958930000001</v>
      </c>
      <c r="G211" s="10">
        <v>-1513.0023804477901</v>
      </c>
      <c r="H211" s="9">
        <v>16.3679077</v>
      </c>
      <c r="I211" s="10">
        <v>-3.6320922998</v>
      </c>
      <c r="J211" s="10">
        <v>-1030.77458199589</v>
      </c>
      <c r="K211" s="7" t="str">
        <f t="shared" si="31"/>
        <v>No</v>
      </c>
      <c r="L211" s="10">
        <f t="shared" si="32"/>
        <v>1.6992035899999998</v>
      </c>
      <c r="M211" s="7" t="str">
        <f t="shared" si="33"/>
        <v/>
      </c>
      <c r="N211" s="10" t="str">
        <f t="shared" si="34"/>
        <v/>
      </c>
    </row>
    <row r="212" spans="1:14" s="5" customFormat="1" x14ac:dyDescent="0.2">
      <c r="A212" s="14" t="s">
        <v>62</v>
      </c>
      <c r="B212" s="6" t="s">
        <v>24</v>
      </c>
      <c r="C212" s="7" t="s">
        <v>53</v>
      </c>
      <c r="D212" s="8" t="s">
        <v>7</v>
      </c>
      <c r="E212" s="9">
        <v>15.37797496</v>
      </c>
      <c r="F212" s="10">
        <v>-4.6220250351000001</v>
      </c>
      <c r="G212" s="10">
        <v>-117.10822762337099</v>
      </c>
      <c r="H212" s="9">
        <v>15.377974979999999</v>
      </c>
      <c r="I212" s="10">
        <v>-4.6220250161000003</v>
      </c>
      <c r="J212" s="10">
        <v>-117.108227141969</v>
      </c>
      <c r="K212" s="7" t="str">
        <f t="shared" si="31"/>
        <v>No</v>
      </c>
      <c r="L212" s="10">
        <f t="shared" si="32"/>
        <v>1.9999999878450581E-8</v>
      </c>
      <c r="M212" s="7" t="str">
        <f t="shared" si="33"/>
        <v/>
      </c>
      <c r="N212" s="10" t="str">
        <f t="shared" si="34"/>
        <v/>
      </c>
    </row>
    <row r="213" spans="1:14" s="5" customFormat="1" x14ac:dyDescent="0.2">
      <c r="A213" s="14" t="s">
        <v>62</v>
      </c>
      <c r="B213" s="6" t="s">
        <v>24</v>
      </c>
      <c r="C213" s="7" t="s">
        <v>54</v>
      </c>
      <c r="D213" s="8" t="s">
        <v>7</v>
      </c>
      <c r="E213" s="9">
        <v>13.976385519999999</v>
      </c>
      <c r="F213" s="10">
        <v>-6.0236144797</v>
      </c>
      <c r="G213" s="10">
        <v>-999.44580462767499</v>
      </c>
      <c r="H213" s="9">
        <v>15.983971</v>
      </c>
      <c r="I213" s="10">
        <v>-4.0160290048</v>
      </c>
      <c r="J213" s="10">
        <v>-666.344659612133</v>
      </c>
      <c r="K213" s="7" t="str">
        <f t="shared" si="31"/>
        <v>No</v>
      </c>
      <c r="L213" s="10">
        <f t="shared" si="32"/>
        <v>2.0075854800000013</v>
      </c>
      <c r="M213" s="7" t="str">
        <f t="shared" si="33"/>
        <v/>
      </c>
      <c r="N213" s="10" t="str">
        <f t="shared" si="34"/>
        <v/>
      </c>
    </row>
    <row r="214" spans="1:14" s="5" customFormat="1" x14ac:dyDescent="0.2">
      <c r="A214" s="14" t="s">
        <v>62</v>
      </c>
      <c r="B214" s="6" t="s">
        <v>46</v>
      </c>
      <c r="C214" s="7" t="s">
        <v>53</v>
      </c>
      <c r="D214" s="8" t="s">
        <v>7</v>
      </c>
      <c r="E214" s="9">
        <v>8.4363766180000006</v>
      </c>
      <c r="F214" s="10">
        <v>-11.563623382339999</v>
      </c>
      <c r="G214" s="10">
        <v>-259.05133048903201</v>
      </c>
      <c r="H214" s="9">
        <v>8.4363768330000006</v>
      </c>
      <c r="I214" s="10">
        <v>-11.56362316683</v>
      </c>
      <c r="J214" s="10">
        <v>-259.051325661345</v>
      </c>
      <c r="K214" s="7" t="str">
        <f t="shared" si="31"/>
        <v>No</v>
      </c>
      <c r="L214" s="10">
        <f t="shared" si="32"/>
        <v>2.1500000002561137E-7</v>
      </c>
      <c r="M214" s="7" t="str">
        <f t="shared" si="33"/>
        <v/>
      </c>
      <c r="N214" s="10" t="str">
        <f t="shared" si="34"/>
        <v/>
      </c>
    </row>
    <row r="215" spans="1:14" s="5" customFormat="1" x14ac:dyDescent="0.2">
      <c r="A215" s="14" t="s">
        <v>62</v>
      </c>
      <c r="B215" s="6" t="s">
        <v>25</v>
      </c>
      <c r="C215" s="7" t="s">
        <v>53</v>
      </c>
      <c r="D215" s="8" t="s">
        <v>56</v>
      </c>
      <c r="E215" s="9">
        <v>20.430610909999999</v>
      </c>
      <c r="F215" s="10" t="s">
        <v>57</v>
      </c>
      <c r="G215" s="10" t="s">
        <v>47</v>
      </c>
      <c r="H215" s="9">
        <v>20.763846180000002</v>
      </c>
      <c r="I215" s="10" t="s">
        <v>57</v>
      </c>
      <c r="J215" s="10" t="s">
        <v>47</v>
      </c>
      <c r="K215" s="7" t="str">
        <f t="shared" si="31"/>
        <v/>
      </c>
      <c r="L215" s="10" t="str">
        <f t="shared" si="32"/>
        <v/>
      </c>
      <c r="M215" s="7" t="str">
        <f t="shared" si="33"/>
        <v/>
      </c>
      <c r="N215" s="10" t="str">
        <f t="shared" si="34"/>
        <v/>
      </c>
    </row>
    <row r="216" spans="1:14" s="5" customFormat="1" x14ac:dyDescent="0.2">
      <c r="A216" s="14" t="s">
        <v>62</v>
      </c>
      <c r="B216" s="6" t="s">
        <v>25</v>
      </c>
      <c r="C216" s="7" t="s">
        <v>54</v>
      </c>
      <c r="D216" s="8" t="s">
        <v>56</v>
      </c>
      <c r="E216" s="9">
        <v>22.376900379999999</v>
      </c>
      <c r="F216" s="10" t="s">
        <v>57</v>
      </c>
      <c r="G216" s="10" t="s">
        <v>47</v>
      </c>
      <c r="H216" s="9">
        <v>21.655571729999998</v>
      </c>
      <c r="I216" s="10" t="s">
        <v>57</v>
      </c>
      <c r="J216" s="10" t="s">
        <v>47</v>
      </c>
      <c r="K216" s="7" t="str">
        <f t="shared" si="31"/>
        <v/>
      </c>
      <c r="L216" s="10" t="str">
        <f t="shared" si="32"/>
        <v/>
      </c>
      <c r="M216" s="7" t="str">
        <f t="shared" si="33"/>
        <v/>
      </c>
      <c r="N216" s="10" t="str">
        <f t="shared" si="34"/>
        <v/>
      </c>
    </row>
    <row r="217" spans="1:14" s="5" customFormat="1" x14ac:dyDescent="0.2">
      <c r="A217" s="14" t="s">
        <v>62</v>
      </c>
      <c r="B217" s="6" t="s">
        <v>26</v>
      </c>
      <c r="C217" s="7" t="s">
        <v>53</v>
      </c>
      <c r="D217" s="8" t="s">
        <v>7</v>
      </c>
      <c r="E217" s="9">
        <v>1.538395264</v>
      </c>
      <c r="F217" s="10">
        <v>-18.461604735969999</v>
      </c>
      <c r="G217" s="10">
        <v>-2667.5361177507698</v>
      </c>
      <c r="H217" s="9">
        <v>3.281048695</v>
      </c>
      <c r="I217" s="10">
        <v>-16.718951305179999</v>
      </c>
      <c r="J217" s="10">
        <v>-2415.7383442713799</v>
      </c>
      <c r="K217" s="7" t="str">
        <f t="shared" si="31"/>
        <v>No</v>
      </c>
      <c r="L217" s="10">
        <f t="shared" si="32"/>
        <v>1.7426534309999999</v>
      </c>
      <c r="M217" s="7" t="str">
        <f t="shared" si="33"/>
        <v/>
      </c>
      <c r="N217" s="10" t="str">
        <f t="shared" si="34"/>
        <v/>
      </c>
    </row>
    <row r="218" spans="1:14" s="5" customFormat="1" x14ac:dyDescent="0.2">
      <c r="A218" s="14" t="s">
        <v>62</v>
      </c>
      <c r="B218" s="6" t="s">
        <v>26</v>
      </c>
      <c r="C218" s="7" t="s">
        <v>54</v>
      </c>
      <c r="D218" s="8" t="s">
        <v>7</v>
      </c>
      <c r="E218" s="9">
        <v>15.002312180000001</v>
      </c>
      <c r="F218" s="10">
        <v>-4.9976878226999997</v>
      </c>
      <c r="G218" s="10">
        <v>-797.73086205592801</v>
      </c>
      <c r="H218" s="9">
        <v>15.93527787</v>
      </c>
      <c r="I218" s="10">
        <v>-4.0647221342000002</v>
      </c>
      <c r="J218" s="10">
        <v>-648.810891589741</v>
      </c>
      <c r="K218" s="7" t="str">
        <f t="shared" si="31"/>
        <v>No</v>
      </c>
      <c r="L218" s="10">
        <f t="shared" si="32"/>
        <v>0.93296568999999963</v>
      </c>
      <c r="M218" s="7" t="str">
        <f t="shared" si="33"/>
        <v/>
      </c>
      <c r="N218" s="10" t="str">
        <f t="shared" si="34"/>
        <v/>
      </c>
    </row>
    <row r="219" spans="1:14" s="5" customFormat="1" x14ac:dyDescent="0.2">
      <c r="A219" s="14" t="s">
        <v>62</v>
      </c>
      <c r="B219" s="6" t="s">
        <v>27</v>
      </c>
      <c r="C219" s="7" t="s">
        <v>53</v>
      </c>
      <c r="D219" s="8" t="s">
        <v>56</v>
      </c>
      <c r="E219" s="9">
        <v>24.750841319999999</v>
      </c>
      <c r="F219" s="10" t="s">
        <v>57</v>
      </c>
      <c r="G219" s="10" t="s">
        <v>47</v>
      </c>
      <c r="H219" s="9">
        <v>24.850474330000001</v>
      </c>
      <c r="I219" s="10" t="s">
        <v>57</v>
      </c>
      <c r="J219" s="10" t="s">
        <v>47</v>
      </c>
      <c r="K219" s="7" t="str">
        <f t="shared" si="31"/>
        <v/>
      </c>
      <c r="L219" s="10" t="str">
        <f t="shared" si="32"/>
        <v/>
      </c>
      <c r="M219" s="7" t="str">
        <f t="shared" si="33"/>
        <v/>
      </c>
      <c r="N219" s="10" t="str">
        <f t="shared" si="34"/>
        <v/>
      </c>
    </row>
    <row r="220" spans="1:14" s="5" customFormat="1" x14ac:dyDescent="0.2">
      <c r="A220" s="14" t="s">
        <v>62</v>
      </c>
      <c r="B220" s="6" t="s">
        <v>27</v>
      </c>
      <c r="C220" s="7" t="s">
        <v>54</v>
      </c>
      <c r="D220" s="8" t="s">
        <v>56</v>
      </c>
      <c r="E220" s="9">
        <v>24.943968420000001</v>
      </c>
      <c r="F220" s="10" t="s">
        <v>57</v>
      </c>
      <c r="G220" s="10" t="s">
        <v>47</v>
      </c>
      <c r="H220" s="9">
        <v>27.446197739999999</v>
      </c>
      <c r="I220" s="10" t="s">
        <v>57</v>
      </c>
      <c r="J220" s="10" t="s">
        <v>47</v>
      </c>
      <c r="K220" s="7" t="str">
        <f t="shared" si="31"/>
        <v/>
      </c>
      <c r="L220" s="10" t="str">
        <f t="shared" si="32"/>
        <v/>
      </c>
      <c r="M220" s="7" t="str">
        <f t="shared" si="33"/>
        <v/>
      </c>
      <c r="N220" s="10" t="str">
        <f t="shared" si="34"/>
        <v/>
      </c>
    </row>
    <row r="221" spans="1:14" s="5" customFormat="1" x14ac:dyDescent="0.2">
      <c r="A221" s="14" t="s">
        <v>62</v>
      </c>
      <c r="B221" s="6" t="s">
        <v>28</v>
      </c>
      <c r="C221" s="7" t="s">
        <v>53</v>
      </c>
      <c r="D221" s="8" t="s">
        <v>7</v>
      </c>
      <c r="E221" s="9">
        <v>19.508536410000001</v>
      </c>
      <c r="F221" s="10">
        <v>-0.49146359010000001</v>
      </c>
      <c r="G221" s="10">
        <v>-110.195999453645</v>
      </c>
      <c r="H221" s="9">
        <v>17.741389340000001</v>
      </c>
      <c r="I221" s="10">
        <v>-2.2586106634999998</v>
      </c>
      <c r="J221" s="10">
        <v>-506.42583592082502</v>
      </c>
      <c r="K221" s="7" t="str">
        <f t="shared" si="31"/>
        <v>No</v>
      </c>
      <c r="L221" s="10">
        <f t="shared" si="32"/>
        <v>-1.76714707</v>
      </c>
      <c r="M221" s="7" t="str">
        <f t="shared" si="33"/>
        <v>No</v>
      </c>
      <c r="N221" s="10">
        <f t="shared" si="34"/>
        <v>396.22983646718001</v>
      </c>
    </row>
    <row r="222" spans="1:14" s="5" customFormat="1" x14ac:dyDescent="0.2">
      <c r="A222" s="14" t="s">
        <v>62</v>
      </c>
      <c r="B222" s="6" t="s">
        <v>28</v>
      </c>
      <c r="C222" s="7" t="s">
        <v>54</v>
      </c>
      <c r="D222" s="8" t="s">
        <v>7</v>
      </c>
      <c r="E222" s="9">
        <v>17.43297772</v>
      </c>
      <c r="F222" s="10">
        <v>-2.5670222813999999</v>
      </c>
      <c r="G222" s="10">
        <v>-1309.3946317867501</v>
      </c>
      <c r="H222" s="9">
        <v>15.63157168</v>
      </c>
      <c r="I222" s="10">
        <v>-4.3684283237999999</v>
      </c>
      <c r="J222" s="10">
        <v>-2228.26137426798</v>
      </c>
      <c r="K222" s="7" t="str">
        <f t="shared" si="31"/>
        <v>No</v>
      </c>
      <c r="L222" s="10">
        <f t="shared" si="32"/>
        <v>-1.8014060399999998</v>
      </c>
      <c r="M222" s="7" t="str">
        <f t="shared" si="33"/>
        <v>No</v>
      </c>
      <c r="N222" s="10">
        <f t="shared" si="34"/>
        <v>918.86674248122995</v>
      </c>
    </row>
    <row r="223" spans="1:14" s="5" customFormat="1" x14ac:dyDescent="0.2">
      <c r="A223" s="14" t="s">
        <v>62</v>
      </c>
      <c r="B223" s="6" t="s">
        <v>51</v>
      </c>
      <c r="C223" s="7" t="s">
        <v>53</v>
      </c>
      <c r="D223" s="8" t="s">
        <v>56</v>
      </c>
      <c r="E223" s="9">
        <v>20.36153324</v>
      </c>
      <c r="F223" s="10" t="s">
        <v>57</v>
      </c>
      <c r="G223" s="10" t="s">
        <v>47</v>
      </c>
      <c r="H223" s="9">
        <v>20.332106750000001</v>
      </c>
      <c r="I223" s="10" t="s">
        <v>57</v>
      </c>
      <c r="J223" s="10" t="s">
        <v>47</v>
      </c>
      <c r="K223" s="7" t="str">
        <f t="shared" si="31"/>
        <v/>
      </c>
      <c r="L223" s="10" t="str">
        <f t="shared" si="32"/>
        <v/>
      </c>
      <c r="M223" s="7" t="str">
        <f t="shared" si="33"/>
        <v/>
      </c>
      <c r="N223" s="10" t="str">
        <f t="shared" si="34"/>
        <v/>
      </c>
    </row>
    <row r="224" spans="1:14" s="5" customFormat="1" x14ac:dyDescent="0.2">
      <c r="A224" s="14" t="s">
        <v>62</v>
      </c>
      <c r="B224" s="6" t="s">
        <v>51</v>
      </c>
      <c r="C224" s="7" t="s">
        <v>54</v>
      </c>
      <c r="D224" s="8" t="s">
        <v>7</v>
      </c>
      <c r="E224" s="9">
        <v>19.093042780000001</v>
      </c>
      <c r="F224" s="10">
        <v>-0.90695721639999904</v>
      </c>
      <c r="G224" s="10">
        <v>-454.97383475540698</v>
      </c>
      <c r="H224" s="9">
        <v>23.367073510000001</v>
      </c>
      <c r="I224" s="10" t="s">
        <v>57</v>
      </c>
      <c r="J224" s="10" t="s">
        <v>47</v>
      </c>
      <c r="K224" s="7" t="str">
        <f t="shared" si="31"/>
        <v>No</v>
      </c>
      <c r="L224" s="10">
        <f t="shared" si="32"/>
        <v>4.2740307299999998</v>
      </c>
      <c r="M224" s="7" t="str">
        <f t="shared" si="33"/>
        <v/>
      </c>
      <c r="N224" s="10" t="str">
        <f t="shared" si="34"/>
        <v/>
      </c>
    </row>
    <row r="225" spans="1:14" s="5" customFormat="1" x14ac:dyDescent="0.2">
      <c r="A225" s="14" t="s">
        <v>62</v>
      </c>
      <c r="B225" s="6" t="s">
        <v>29</v>
      </c>
      <c r="C225" s="7" t="s">
        <v>53</v>
      </c>
      <c r="D225" s="8" t="s">
        <v>7</v>
      </c>
      <c r="E225" s="9">
        <v>15.6892078</v>
      </c>
      <c r="F225" s="10">
        <v>-4.3107922041000002</v>
      </c>
      <c r="G225" s="10">
        <v>-1367.0052592965001</v>
      </c>
      <c r="H225" s="9">
        <v>15.68920775</v>
      </c>
      <c r="I225" s="10">
        <v>-4.3107922470000002</v>
      </c>
      <c r="J225" s="10">
        <v>-1367.00527290062</v>
      </c>
      <c r="K225" s="7" t="str">
        <f t="shared" si="31"/>
        <v>No</v>
      </c>
      <c r="L225" s="10">
        <f t="shared" si="32"/>
        <v>-5.0000000584304871E-8</v>
      </c>
      <c r="M225" s="7" t="str">
        <f t="shared" si="33"/>
        <v/>
      </c>
      <c r="N225" s="10" t="str">
        <f t="shared" si="34"/>
        <v/>
      </c>
    </row>
    <row r="226" spans="1:14" s="5" customFormat="1" x14ac:dyDescent="0.2">
      <c r="A226" s="14" t="s">
        <v>62</v>
      </c>
      <c r="B226" s="6" t="s">
        <v>30</v>
      </c>
      <c r="C226" s="7" t="s">
        <v>53</v>
      </c>
      <c r="D226" s="8" t="s">
        <v>7</v>
      </c>
      <c r="E226" s="9">
        <v>16.866366500000002</v>
      </c>
      <c r="F226" s="10">
        <v>-3.1336335044000001</v>
      </c>
      <c r="G226" s="10">
        <v>-138.31749708365399</v>
      </c>
      <c r="H226" s="9">
        <v>16.653331399999999</v>
      </c>
      <c r="I226" s="10">
        <v>-3.3466686038</v>
      </c>
      <c r="J226" s="10">
        <v>-147.72079255474199</v>
      </c>
      <c r="K226" s="7" t="str">
        <f t="shared" si="31"/>
        <v>No</v>
      </c>
      <c r="L226" s="10">
        <f t="shared" si="32"/>
        <v>-0.21303510000000259</v>
      </c>
      <c r="M226" s="7" t="str">
        <f t="shared" si="33"/>
        <v>No</v>
      </c>
      <c r="N226" s="10">
        <f t="shared" si="34"/>
        <v>9.4032954710880006</v>
      </c>
    </row>
    <row r="227" spans="1:14" s="5" customFormat="1" x14ac:dyDescent="0.2">
      <c r="A227" s="14" t="s">
        <v>62</v>
      </c>
      <c r="B227" s="6" t="s">
        <v>30</v>
      </c>
      <c r="C227" s="7" t="s">
        <v>54</v>
      </c>
      <c r="D227" s="8" t="s">
        <v>5</v>
      </c>
      <c r="E227" s="9">
        <v>41.256287690000001</v>
      </c>
      <c r="F227" s="10">
        <v>-1.2562876894999999</v>
      </c>
      <c r="G227" s="10">
        <v>-41.2319931950341</v>
      </c>
      <c r="H227" s="9">
        <v>43.132870160000003</v>
      </c>
      <c r="I227" s="10">
        <v>-3.1328701631999998</v>
      </c>
      <c r="J227" s="10">
        <v>-102.822372876549</v>
      </c>
      <c r="K227" s="7" t="str">
        <f t="shared" si="31"/>
        <v>No</v>
      </c>
      <c r="L227" s="10">
        <f t="shared" si="32"/>
        <v>1.8765824700000024</v>
      </c>
      <c r="M227" s="7" t="str">
        <f t="shared" si="33"/>
        <v>No</v>
      </c>
      <c r="N227" s="10">
        <f t="shared" si="34"/>
        <v>-61.590379681514897</v>
      </c>
    </row>
    <row r="228" spans="1:14" s="5" customFormat="1" x14ac:dyDescent="0.2">
      <c r="A228" s="14" t="s">
        <v>62</v>
      </c>
      <c r="B228" s="6" t="s">
        <v>31</v>
      </c>
      <c r="C228" s="7" t="s">
        <v>53</v>
      </c>
      <c r="D228" s="8" t="s">
        <v>7</v>
      </c>
      <c r="E228" s="9">
        <v>11.517751629999999</v>
      </c>
      <c r="F228" s="10">
        <v>-8.4822483669000004</v>
      </c>
      <c r="G228" s="10">
        <v>-353.887854098454</v>
      </c>
      <c r="H228" s="9">
        <v>11.517751710000001</v>
      </c>
      <c r="I228" s="10">
        <v>-8.4822482922999995</v>
      </c>
      <c r="J228" s="10">
        <v>-353.88785098606797</v>
      </c>
      <c r="K228" s="7" t="str">
        <f t="shared" si="31"/>
        <v>No</v>
      </c>
      <c r="L228" s="10">
        <f t="shared" si="32"/>
        <v>8.0000001290159162E-8</v>
      </c>
      <c r="M228" s="7" t="str">
        <f t="shared" si="33"/>
        <v/>
      </c>
      <c r="N228" s="10" t="str">
        <f t="shared" si="34"/>
        <v/>
      </c>
    </row>
    <row r="229" spans="1:14" s="5" customFormat="1" x14ac:dyDescent="0.2">
      <c r="A229" s="14" t="s">
        <v>62</v>
      </c>
      <c r="B229" s="6" t="s">
        <v>31</v>
      </c>
      <c r="C229" s="7" t="s">
        <v>54</v>
      </c>
      <c r="D229" s="8" t="s">
        <v>7</v>
      </c>
      <c r="E229" s="9">
        <v>2.9642682470000001</v>
      </c>
      <c r="F229" s="10">
        <v>-17.03573175312</v>
      </c>
      <c r="G229" s="10">
        <v>-1829.69304884702</v>
      </c>
      <c r="H229" s="9">
        <v>3.651683411</v>
      </c>
      <c r="I229" s="10">
        <v>-16.348316589109999</v>
      </c>
      <c r="J229" s="10">
        <v>-1755.8624224042201</v>
      </c>
      <c r="K229" s="7" t="str">
        <f t="shared" si="31"/>
        <v>No</v>
      </c>
      <c r="L229" s="10">
        <f t="shared" si="32"/>
        <v>0.68741516399999991</v>
      </c>
      <c r="M229" s="7" t="str">
        <f t="shared" si="33"/>
        <v/>
      </c>
      <c r="N229" s="10" t="str">
        <f t="shared" si="34"/>
        <v/>
      </c>
    </row>
    <row r="230" spans="1:14" s="5" customFormat="1" x14ac:dyDescent="0.2">
      <c r="A230" s="14" t="s">
        <v>62</v>
      </c>
      <c r="B230" s="6" t="s">
        <v>32</v>
      </c>
      <c r="C230" s="7" t="s">
        <v>53</v>
      </c>
      <c r="D230" s="11" t="s">
        <v>7</v>
      </c>
      <c r="E230" s="9">
        <v>5.1255207609999998</v>
      </c>
      <c r="F230" s="10">
        <v>-14.874479238959999</v>
      </c>
      <c r="G230" s="10">
        <v>-725.50531545871502</v>
      </c>
      <c r="H230" s="9">
        <v>5.1255208300000001</v>
      </c>
      <c r="I230" s="10">
        <v>-14.874479170000001</v>
      </c>
      <c r="J230" s="10">
        <v>-725.50531209322799</v>
      </c>
      <c r="K230" s="7" t="str">
        <f t="shared" si="31"/>
        <v>No</v>
      </c>
      <c r="L230" s="10">
        <f t="shared" si="32"/>
        <v>6.9000000380015081E-8</v>
      </c>
      <c r="M230" s="7" t="str">
        <f t="shared" si="33"/>
        <v/>
      </c>
      <c r="N230" s="10" t="str">
        <f t="shared" si="34"/>
        <v/>
      </c>
    </row>
    <row r="231" spans="1:14" s="5" customFormat="1" x14ac:dyDescent="0.2">
      <c r="A231" s="14" t="s">
        <v>62</v>
      </c>
      <c r="B231" s="6" t="s">
        <v>32</v>
      </c>
      <c r="C231" s="7" t="s">
        <v>54</v>
      </c>
      <c r="D231" s="8" t="s">
        <v>56</v>
      </c>
      <c r="E231" s="9">
        <v>24.066338470000002</v>
      </c>
      <c r="F231" s="10" t="s">
        <v>57</v>
      </c>
      <c r="G231" s="10" t="s">
        <v>47</v>
      </c>
      <c r="H231" s="9">
        <v>18.521193780000001</v>
      </c>
      <c r="I231" s="10">
        <v>-1.4788062228000001</v>
      </c>
      <c r="J231" s="10">
        <v>-329.54864115683</v>
      </c>
      <c r="K231" s="7" t="str">
        <f t="shared" si="31"/>
        <v/>
      </c>
      <c r="L231" s="10" t="str">
        <f t="shared" si="32"/>
        <v/>
      </c>
      <c r="M231" s="7" t="str">
        <f t="shared" si="33"/>
        <v/>
      </c>
      <c r="N231" s="10" t="str">
        <f t="shared" si="34"/>
        <v/>
      </c>
    </row>
    <row r="232" spans="1:14" s="5" customFormat="1" x14ac:dyDescent="0.2">
      <c r="A232" s="14" t="s">
        <v>62</v>
      </c>
      <c r="B232" s="6" t="s">
        <v>33</v>
      </c>
      <c r="C232" s="7" t="s">
        <v>53</v>
      </c>
      <c r="D232" s="8" t="s">
        <v>7</v>
      </c>
      <c r="E232" s="9">
        <v>9.3098921410000006</v>
      </c>
      <c r="F232" s="10">
        <v>-10.69010785903</v>
      </c>
      <c r="G232" s="10">
        <v>-2717.0916205723802</v>
      </c>
      <c r="H232" s="9">
        <v>9.1814868010000001</v>
      </c>
      <c r="I232" s="10">
        <v>-10.81851319884</v>
      </c>
      <c r="J232" s="10">
        <v>-2749.72824851001</v>
      </c>
      <c r="K232" s="7" t="str">
        <f t="shared" si="31"/>
        <v>No</v>
      </c>
      <c r="L232" s="10">
        <f t="shared" si="32"/>
        <v>-0.12840534000000048</v>
      </c>
      <c r="M232" s="7" t="str">
        <f t="shared" si="33"/>
        <v>No</v>
      </c>
      <c r="N232" s="10">
        <f t="shared" si="34"/>
        <v>32.636627937629783</v>
      </c>
    </row>
    <row r="233" spans="1:14" s="5" customFormat="1" x14ac:dyDescent="0.2">
      <c r="A233" s="14" t="s">
        <v>62</v>
      </c>
      <c r="B233" s="6" t="s">
        <v>33</v>
      </c>
      <c r="C233" s="7" t="s">
        <v>54</v>
      </c>
      <c r="D233" s="8" t="s">
        <v>7</v>
      </c>
      <c r="E233" s="9">
        <v>12.75107395</v>
      </c>
      <c r="F233" s="10">
        <v>-7.2489260514999998</v>
      </c>
      <c r="G233" s="10">
        <v>-4357.8375900594801</v>
      </c>
      <c r="H233" s="9">
        <v>15.266318050000001</v>
      </c>
      <c r="I233" s="10">
        <v>-4.7336819540999997</v>
      </c>
      <c r="J233" s="10">
        <v>-2845.7480476979799</v>
      </c>
      <c r="K233" s="7" t="str">
        <f t="shared" ref="K233:K263" si="35">IF(AND(OR(D233="Low",D233="High"),(H233&lt;&gt;"n/a")),"No","")</f>
        <v>No</v>
      </c>
      <c r="L233" s="10">
        <f t="shared" ref="L233:L263" si="36">IF(K233="No",(IF(E233="n/a",H233,H233-E233)),"")</f>
        <v>2.5152441000000003</v>
      </c>
      <c r="M233" s="7" t="str">
        <f t="shared" ref="M233:M263" si="37">IF(K233="","",IF(ABS(L233)&lt;0.05,"",IF(AND(D233="High",L233&lt;=0),"",IF(AND(D233="Low",L233&gt;=0),"","No"))))</f>
        <v/>
      </c>
      <c r="N233" s="10" t="str">
        <f t="shared" ref="N233:N263" si="38">IF(M233="No",IF(D233="High",IF(G233="in range",ABS(J233)*(-1),ABS(J233-G233)*(-1)),IF(G233="in range",ABS(J233),ABS(J233-G233))),"")</f>
        <v/>
      </c>
    </row>
    <row r="234" spans="1:14" s="5" customFormat="1" x14ac:dyDescent="0.2">
      <c r="A234" s="14" t="s">
        <v>62</v>
      </c>
      <c r="B234" s="6" t="s">
        <v>34</v>
      </c>
      <c r="C234" s="7" t="s">
        <v>53</v>
      </c>
      <c r="D234" s="11" t="s">
        <v>7</v>
      </c>
      <c r="E234" s="9">
        <v>10.72697894</v>
      </c>
      <c r="F234" s="10">
        <v>-9.2730210609999997</v>
      </c>
      <c r="G234" s="10">
        <v>-6323.5302400740202</v>
      </c>
      <c r="H234" s="9">
        <v>4.1604304369999996</v>
      </c>
      <c r="I234" s="10">
        <v>-15.83956956283</v>
      </c>
      <c r="J234" s="10">
        <v>-10801.441780540999</v>
      </c>
      <c r="K234" s="7" t="str">
        <f t="shared" si="35"/>
        <v>No</v>
      </c>
      <c r="L234" s="10">
        <f t="shared" si="36"/>
        <v>-6.5665485030000008</v>
      </c>
      <c r="M234" s="7" t="str">
        <f t="shared" si="37"/>
        <v>No</v>
      </c>
      <c r="N234" s="10">
        <f t="shared" si="38"/>
        <v>4477.9115404669792</v>
      </c>
    </row>
    <row r="235" spans="1:14" s="5" customFormat="1" x14ac:dyDescent="0.2">
      <c r="A235" s="14" t="s">
        <v>62</v>
      </c>
      <c r="B235" s="6" t="s">
        <v>34</v>
      </c>
      <c r="C235" s="7" t="s">
        <v>55</v>
      </c>
      <c r="D235" s="11" t="s">
        <v>7</v>
      </c>
      <c r="E235" s="9">
        <v>13.184299210000001</v>
      </c>
      <c r="F235" s="10">
        <v>-46.815700791200001</v>
      </c>
      <c r="G235" s="10">
        <v>-5210.4452216346799</v>
      </c>
      <c r="H235" s="9">
        <v>4.9159278459999998</v>
      </c>
      <c r="I235" s="10">
        <v>-55.084072153800001</v>
      </c>
      <c r="J235" s="10">
        <v>-6130.6898260913604</v>
      </c>
      <c r="K235" s="7" t="str">
        <f t="shared" si="35"/>
        <v>No</v>
      </c>
      <c r="L235" s="10">
        <f t="shared" si="36"/>
        <v>-8.2683713640000001</v>
      </c>
      <c r="M235" s="7" t="str">
        <f t="shared" si="37"/>
        <v>No</v>
      </c>
      <c r="N235" s="10">
        <f t="shared" si="38"/>
        <v>920.24460445668046</v>
      </c>
    </row>
    <row r="236" spans="1:14" s="5" customFormat="1" x14ac:dyDescent="0.2">
      <c r="A236" s="14" t="s">
        <v>62</v>
      </c>
      <c r="B236" s="16" t="s">
        <v>68</v>
      </c>
      <c r="C236" s="7" t="s">
        <v>53</v>
      </c>
      <c r="D236" s="11" t="s">
        <v>7</v>
      </c>
      <c r="E236" s="9">
        <v>0</v>
      </c>
      <c r="F236" s="10">
        <f>E236-20</f>
        <v>-20</v>
      </c>
      <c r="G236" s="17">
        <v>0</v>
      </c>
      <c r="H236" s="9"/>
      <c r="I236" s="10"/>
      <c r="J236" s="10"/>
      <c r="K236" s="7" t="str">
        <f t="shared" si="35"/>
        <v>No</v>
      </c>
      <c r="L236" s="10">
        <f t="shared" si="36"/>
        <v>0</v>
      </c>
      <c r="M236" s="7" t="str">
        <f t="shared" si="37"/>
        <v/>
      </c>
      <c r="N236" s="10" t="str">
        <f t="shared" si="38"/>
        <v/>
      </c>
    </row>
    <row r="237" spans="1:14" s="5" customFormat="1" x14ac:dyDescent="0.2">
      <c r="A237" s="14" t="s">
        <v>62</v>
      </c>
      <c r="B237" s="16" t="s">
        <v>58</v>
      </c>
      <c r="C237" s="7" t="s">
        <v>54</v>
      </c>
      <c r="D237" s="11" t="s">
        <v>5</v>
      </c>
      <c r="E237" s="9">
        <v>40.067375060000003</v>
      </c>
      <c r="F237" s="10">
        <v>0</v>
      </c>
      <c r="G237" s="17">
        <v>0</v>
      </c>
      <c r="H237" s="9">
        <v>40.381777300000003</v>
      </c>
      <c r="I237" s="10">
        <v>-0.38177729840000302</v>
      </c>
      <c r="J237" s="10">
        <v>-7.9700325953310402</v>
      </c>
      <c r="K237" s="7" t="str">
        <f t="shared" si="35"/>
        <v>No</v>
      </c>
      <c r="L237" s="10">
        <f t="shared" si="36"/>
        <v>0.31440223999999972</v>
      </c>
      <c r="M237" s="7" t="str">
        <f t="shared" si="37"/>
        <v>No</v>
      </c>
      <c r="N237" s="10">
        <f t="shared" si="38"/>
        <v>-7.9700325953310402</v>
      </c>
    </row>
    <row r="238" spans="1:14" s="5" customFormat="1" x14ac:dyDescent="0.2">
      <c r="A238" s="14" t="s">
        <v>62</v>
      </c>
      <c r="B238" s="16" t="s">
        <v>68</v>
      </c>
      <c r="C238" s="7" t="s">
        <v>54</v>
      </c>
      <c r="D238" s="11" t="s">
        <v>7</v>
      </c>
      <c r="E238" s="9">
        <v>9.5283827589999994</v>
      </c>
      <c r="F238" s="10">
        <v>-10.47161724119</v>
      </c>
      <c r="G238" s="10">
        <v>-424.45242654830901</v>
      </c>
      <c r="H238" s="9">
        <v>14.43006375</v>
      </c>
      <c r="I238" s="10">
        <v>-5.5699362493000004</v>
      </c>
      <c r="J238" s="10">
        <v>-225.76961153937799</v>
      </c>
      <c r="K238" s="7"/>
      <c r="L238" s="10"/>
      <c r="M238" s="7"/>
      <c r="N238" s="10"/>
    </row>
    <row r="239" spans="1:14" s="5" customFormat="1" x14ac:dyDescent="0.2">
      <c r="A239" s="14" t="s">
        <v>62</v>
      </c>
      <c r="B239" s="6" t="s">
        <v>35</v>
      </c>
      <c r="C239" s="7" t="s">
        <v>53</v>
      </c>
      <c r="D239" s="11" t="s">
        <v>56</v>
      </c>
      <c r="E239" s="9">
        <v>29.84588209</v>
      </c>
      <c r="F239" s="10" t="s">
        <v>57</v>
      </c>
      <c r="G239" s="10" t="s">
        <v>47</v>
      </c>
      <c r="H239" s="9">
        <v>28.52250269</v>
      </c>
      <c r="I239" s="10" t="s">
        <v>57</v>
      </c>
      <c r="J239" s="10" t="s">
        <v>47</v>
      </c>
      <c r="K239" s="7" t="str">
        <f t="shared" si="35"/>
        <v/>
      </c>
      <c r="L239" s="10" t="str">
        <f t="shared" si="36"/>
        <v/>
      </c>
      <c r="M239" s="7" t="str">
        <f t="shared" si="37"/>
        <v/>
      </c>
      <c r="N239" s="10" t="str">
        <f t="shared" si="38"/>
        <v/>
      </c>
    </row>
    <row r="240" spans="1:14" s="5" customFormat="1" x14ac:dyDescent="0.2">
      <c r="A240" s="14" t="s">
        <v>62</v>
      </c>
      <c r="B240" s="6" t="s">
        <v>35</v>
      </c>
      <c r="C240" s="7" t="s">
        <v>54</v>
      </c>
      <c r="D240" s="11" t="s">
        <v>56</v>
      </c>
      <c r="E240" s="9">
        <v>21.655159659999999</v>
      </c>
      <c r="F240" s="10" t="s">
        <v>57</v>
      </c>
      <c r="G240" s="10" t="s">
        <v>47</v>
      </c>
      <c r="H240" s="9">
        <v>20.102149879999999</v>
      </c>
      <c r="I240" s="10" t="s">
        <v>57</v>
      </c>
      <c r="J240" s="10" t="s">
        <v>47</v>
      </c>
      <c r="K240" s="7" t="str">
        <f t="shared" si="35"/>
        <v/>
      </c>
      <c r="L240" s="10" t="str">
        <f t="shared" si="36"/>
        <v/>
      </c>
      <c r="M240" s="7" t="str">
        <f t="shared" si="37"/>
        <v/>
      </c>
      <c r="N240" s="10" t="str">
        <f t="shared" si="38"/>
        <v/>
      </c>
    </row>
    <row r="241" spans="1:14" s="5" customFormat="1" x14ac:dyDescent="0.2">
      <c r="A241" s="14" t="s">
        <v>62</v>
      </c>
      <c r="B241" s="6" t="s">
        <v>36</v>
      </c>
      <c r="C241" s="7" t="s">
        <v>53</v>
      </c>
      <c r="D241" s="11" t="s">
        <v>56</v>
      </c>
      <c r="E241" s="9">
        <v>30.703159150000001</v>
      </c>
      <c r="F241" s="10" t="s">
        <v>57</v>
      </c>
      <c r="G241" s="10" t="s">
        <v>47</v>
      </c>
      <c r="H241" s="9">
        <v>30.170947290000001</v>
      </c>
      <c r="I241" s="10" t="s">
        <v>57</v>
      </c>
      <c r="J241" s="10" t="s">
        <v>47</v>
      </c>
      <c r="K241" s="7" t="str">
        <f t="shared" si="35"/>
        <v/>
      </c>
      <c r="L241" s="10" t="str">
        <f t="shared" si="36"/>
        <v/>
      </c>
      <c r="M241" s="7" t="str">
        <f t="shared" si="37"/>
        <v/>
      </c>
      <c r="N241" s="10" t="str">
        <f t="shared" si="38"/>
        <v/>
      </c>
    </row>
    <row r="242" spans="1:14" s="5" customFormat="1" x14ac:dyDescent="0.2">
      <c r="A242" s="14" t="s">
        <v>62</v>
      </c>
      <c r="B242" s="6" t="s">
        <v>36</v>
      </c>
      <c r="C242" s="7" t="s">
        <v>55</v>
      </c>
      <c r="D242" s="11" t="s">
        <v>7</v>
      </c>
      <c r="E242" s="9">
        <v>17.758832640000001</v>
      </c>
      <c r="F242" s="10">
        <v>-42.241167358200002</v>
      </c>
      <c r="G242" s="10">
        <v>-5877.0527265725304</v>
      </c>
      <c r="H242" s="9">
        <v>16.80649871</v>
      </c>
      <c r="I242" s="10">
        <v>-43.193501287399997</v>
      </c>
      <c r="J242" s="10">
        <v>-6009.55182792906</v>
      </c>
      <c r="K242" s="7" t="str">
        <f t="shared" si="35"/>
        <v>No</v>
      </c>
      <c r="L242" s="10">
        <f t="shared" si="36"/>
        <v>-0.95233393000000177</v>
      </c>
      <c r="M242" s="7" t="str">
        <f t="shared" si="37"/>
        <v>No</v>
      </c>
      <c r="N242" s="10">
        <f t="shared" si="38"/>
        <v>132.49910135652954</v>
      </c>
    </row>
    <row r="243" spans="1:14" s="5" customFormat="1" x14ac:dyDescent="0.2">
      <c r="A243" s="14" t="s">
        <v>62</v>
      </c>
      <c r="B243" s="6" t="s">
        <v>37</v>
      </c>
      <c r="C243" s="7" t="s">
        <v>53</v>
      </c>
      <c r="D243" s="11" t="s">
        <v>7</v>
      </c>
      <c r="E243" s="9">
        <v>15.82230951</v>
      </c>
      <c r="F243" s="10">
        <v>-4.1776904925</v>
      </c>
      <c r="G243" s="10">
        <v>-1224.08649930662</v>
      </c>
      <c r="H243" s="9">
        <v>13.14099678</v>
      </c>
      <c r="I243" s="10">
        <v>-6.8590032187999999</v>
      </c>
      <c r="J243" s="10">
        <v>-2009.7260086420299</v>
      </c>
      <c r="K243" s="7" t="str">
        <f t="shared" si="35"/>
        <v>No</v>
      </c>
      <c r="L243" s="10">
        <f t="shared" si="36"/>
        <v>-2.6813127300000001</v>
      </c>
      <c r="M243" s="7" t="str">
        <f t="shared" si="37"/>
        <v>No</v>
      </c>
      <c r="N243" s="10">
        <f t="shared" si="38"/>
        <v>785.63950933540991</v>
      </c>
    </row>
    <row r="244" spans="1:14" s="5" customFormat="1" x14ac:dyDescent="0.2">
      <c r="A244" s="14" t="s">
        <v>62</v>
      </c>
      <c r="B244" s="6" t="s">
        <v>37</v>
      </c>
      <c r="C244" s="7" t="s">
        <v>54</v>
      </c>
      <c r="D244" s="11" t="s">
        <v>7</v>
      </c>
      <c r="E244" s="9">
        <v>9.1804969720000003</v>
      </c>
      <c r="F244" s="10">
        <v>-10.8195030279</v>
      </c>
      <c r="G244" s="10">
        <v>-3504.5018628110602</v>
      </c>
      <c r="H244" s="9">
        <v>10.299474099999999</v>
      </c>
      <c r="I244" s="10">
        <v>-9.7005258973000004</v>
      </c>
      <c r="J244" s="10">
        <v>-3142.0584651320301</v>
      </c>
      <c r="K244" s="7" t="str">
        <f t="shared" si="35"/>
        <v>No</v>
      </c>
      <c r="L244" s="10">
        <f t="shared" si="36"/>
        <v>1.1189771279999992</v>
      </c>
      <c r="M244" s="7" t="str">
        <f t="shared" si="37"/>
        <v/>
      </c>
      <c r="N244" s="10" t="str">
        <f t="shared" si="38"/>
        <v/>
      </c>
    </row>
    <row r="245" spans="1:14" s="5" customFormat="1" x14ac:dyDescent="0.2">
      <c r="A245" s="14" t="s">
        <v>62</v>
      </c>
      <c r="B245" s="6" t="s">
        <v>37</v>
      </c>
      <c r="C245" s="7" t="s">
        <v>55</v>
      </c>
      <c r="D245" s="11" t="s">
        <v>7</v>
      </c>
      <c r="E245" s="9">
        <v>0</v>
      </c>
      <c r="F245" s="10">
        <f>E245-60</f>
        <v>-60</v>
      </c>
      <c r="G245" s="10">
        <v>0</v>
      </c>
      <c r="H245" s="9">
        <v>35.246020100000003</v>
      </c>
      <c r="I245" s="10">
        <v>0</v>
      </c>
      <c r="J245" s="10">
        <f>I245-60</f>
        <v>-60</v>
      </c>
      <c r="K245" s="7" t="str">
        <f t="shared" si="35"/>
        <v>No</v>
      </c>
      <c r="L245" s="10">
        <v>0</v>
      </c>
      <c r="M245" s="7" t="str">
        <f t="shared" si="37"/>
        <v/>
      </c>
      <c r="N245" s="10" t="str">
        <f t="shared" si="38"/>
        <v/>
      </c>
    </row>
    <row r="246" spans="1:14" s="5" customFormat="1" x14ac:dyDescent="0.2">
      <c r="A246" s="14" t="s">
        <v>62</v>
      </c>
      <c r="B246" s="6" t="s">
        <v>38</v>
      </c>
      <c r="C246" s="7" t="s">
        <v>53</v>
      </c>
      <c r="D246" s="11" t="s">
        <v>56</v>
      </c>
      <c r="E246" s="9">
        <v>20.382735629999999</v>
      </c>
      <c r="F246" s="10" t="s">
        <v>57</v>
      </c>
      <c r="G246" s="10" t="s">
        <v>47</v>
      </c>
      <c r="H246" s="9">
        <v>14.685089570000001</v>
      </c>
      <c r="I246" s="10">
        <v>-5.3149104323999996</v>
      </c>
      <c r="J246" s="10">
        <v>-314.37143079655903</v>
      </c>
      <c r="K246" s="7" t="str">
        <f t="shared" si="35"/>
        <v/>
      </c>
      <c r="L246" s="10" t="str">
        <f t="shared" si="36"/>
        <v/>
      </c>
      <c r="M246" s="7" t="str">
        <f t="shared" si="37"/>
        <v/>
      </c>
      <c r="N246" s="10" t="str">
        <f t="shared" si="38"/>
        <v/>
      </c>
    </row>
    <row r="247" spans="1:14" s="5" customFormat="1" x14ac:dyDescent="0.2">
      <c r="A247" s="14" t="s">
        <v>62</v>
      </c>
      <c r="B247" s="6" t="s">
        <v>38</v>
      </c>
      <c r="C247" s="7" t="s">
        <v>54</v>
      </c>
      <c r="D247" s="11" t="s">
        <v>56</v>
      </c>
      <c r="E247" s="9">
        <v>24.494950240000001</v>
      </c>
      <c r="F247" s="10" t="s">
        <v>57</v>
      </c>
      <c r="G247" s="10" t="s">
        <v>47</v>
      </c>
      <c r="H247" s="9">
        <v>25.47750113</v>
      </c>
      <c r="I247" s="10" t="s">
        <v>57</v>
      </c>
      <c r="J247" s="10" t="s">
        <v>47</v>
      </c>
      <c r="K247" s="7" t="str">
        <f t="shared" si="35"/>
        <v/>
      </c>
      <c r="L247" s="10" t="str">
        <f t="shared" si="36"/>
        <v/>
      </c>
      <c r="M247" s="7" t="str">
        <f t="shared" si="37"/>
        <v/>
      </c>
      <c r="N247" s="10" t="str">
        <f t="shared" si="38"/>
        <v/>
      </c>
    </row>
    <row r="248" spans="1:14" s="5" customFormat="1" x14ac:dyDescent="0.2">
      <c r="A248" s="14" t="s">
        <v>62</v>
      </c>
      <c r="B248" s="6" t="s">
        <v>39</v>
      </c>
      <c r="C248" s="7" t="s">
        <v>53</v>
      </c>
      <c r="D248" s="11" t="s">
        <v>7</v>
      </c>
      <c r="E248" s="9">
        <v>12.24549451</v>
      </c>
      <c r="F248" s="10">
        <v>-7.7545054856000002</v>
      </c>
      <c r="G248" s="10">
        <v>-4851.1682430379797</v>
      </c>
      <c r="H248" s="9">
        <v>6.4776077489999997</v>
      </c>
      <c r="I248" s="10">
        <v>-13.52239225129</v>
      </c>
      <c r="J248" s="10">
        <v>-8459.5207239489991</v>
      </c>
      <c r="K248" s="7" t="str">
        <f t="shared" si="35"/>
        <v>No</v>
      </c>
      <c r="L248" s="10">
        <f t="shared" si="36"/>
        <v>-5.7678867610000006</v>
      </c>
      <c r="M248" s="7" t="str">
        <f t="shared" si="37"/>
        <v>No</v>
      </c>
      <c r="N248" s="10">
        <f t="shared" si="38"/>
        <v>3608.3524809110195</v>
      </c>
    </row>
    <row r="249" spans="1:14" s="5" customFormat="1" x14ac:dyDescent="0.2">
      <c r="A249" s="14" t="s">
        <v>62</v>
      </c>
      <c r="B249" s="6" t="s">
        <v>39</v>
      </c>
      <c r="C249" s="7" t="s">
        <v>54</v>
      </c>
      <c r="D249" s="11" t="s">
        <v>7</v>
      </c>
      <c r="E249" s="9">
        <v>9.4415658899999997</v>
      </c>
      <c r="F249" s="10">
        <v>-10.558434110229999</v>
      </c>
      <c r="G249" s="10">
        <v>-1881.7242344252099</v>
      </c>
      <c r="H249" s="9">
        <v>2.740280023</v>
      </c>
      <c r="I249" s="10">
        <v>-17.259719977170001</v>
      </c>
      <c r="J249" s="10">
        <v>-3076.02746974712</v>
      </c>
      <c r="K249" s="7" t="str">
        <f t="shared" si="35"/>
        <v>No</v>
      </c>
      <c r="L249" s="10">
        <f t="shared" si="36"/>
        <v>-6.7012858669999993</v>
      </c>
      <c r="M249" s="7" t="str">
        <f t="shared" si="37"/>
        <v>No</v>
      </c>
      <c r="N249" s="10">
        <f t="shared" si="38"/>
        <v>1194.3032353219101</v>
      </c>
    </row>
    <row r="250" spans="1:14" s="5" customFormat="1" x14ac:dyDescent="0.2">
      <c r="A250" s="14" t="s">
        <v>62</v>
      </c>
      <c r="B250" s="6" t="s">
        <v>39</v>
      </c>
      <c r="C250" s="7" t="s">
        <v>55</v>
      </c>
      <c r="D250" s="11" t="s">
        <v>7</v>
      </c>
      <c r="E250" s="9">
        <v>15.587154549999999</v>
      </c>
      <c r="F250" s="10">
        <v>-44.412845445999999</v>
      </c>
      <c r="G250" s="10">
        <v>-13116.373278655001</v>
      </c>
      <c r="H250" s="9">
        <v>12.749257439999999</v>
      </c>
      <c r="I250" s="10">
        <v>-47.250742560600003</v>
      </c>
      <c r="J250" s="10">
        <v>-13954.484809400599</v>
      </c>
      <c r="K250" s="7" t="str">
        <f t="shared" si="35"/>
        <v>No</v>
      </c>
      <c r="L250" s="10">
        <f t="shared" si="36"/>
        <v>-2.8378971100000001</v>
      </c>
      <c r="M250" s="7" t="str">
        <f t="shared" si="37"/>
        <v>No</v>
      </c>
      <c r="N250" s="10">
        <f t="shared" si="38"/>
        <v>838.11153074559843</v>
      </c>
    </row>
    <row r="251" spans="1:14" s="5" customFormat="1" x14ac:dyDescent="0.2">
      <c r="A251" s="14" t="s">
        <v>62</v>
      </c>
      <c r="B251" s="6" t="s">
        <v>40</v>
      </c>
      <c r="C251" s="7" t="s">
        <v>53</v>
      </c>
      <c r="D251" s="11" t="s">
        <v>7</v>
      </c>
      <c r="E251" s="9">
        <v>3.996785816</v>
      </c>
      <c r="F251" s="10">
        <v>-16.003214184040001</v>
      </c>
      <c r="G251" s="10">
        <v>-1296.50578483246</v>
      </c>
      <c r="H251" s="9">
        <v>3.706993062</v>
      </c>
      <c r="I251" s="10">
        <v>-16.293006938409999</v>
      </c>
      <c r="J251" s="10">
        <v>-1319.98344239314</v>
      </c>
      <c r="K251" s="7" t="str">
        <f t="shared" si="35"/>
        <v>No</v>
      </c>
      <c r="L251" s="10">
        <f t="shared" si="36"/>
        <v>-0.28979275400000004</v>
      </c>
      <c r="M251" s="7" t="str">
        <f t="shared" si="37"/>
        <v>No</v>
      </c>
      <c r="N251" s="10">
        <f t="shared" si="38"/>
        <v>23.477657560679972</v>
      </c>
    </row>
    <row r="252" spans="1:14" s="5" customFormat="1" x14ac:dyDescent="0.2">
      <c r="A252" s="14" t="s">
        <v>62</v>
      </c>
      <c r="B252" s="6" t="s">
        <v>40</v>
      </c>
      <c r="C252" s="7" t="s">
        <v>54</v>
      </c>
      <c r="D252" s="11" t="s">
        <v>7</v>
      </c>
      <c r="E252" s="9">
        <v>7.7838715560000002</v>
      </c>
      <c r="F252" s="10">
        <v>-12.21612844385</v>
      </c>
      <c r="G252" s="10">
        <v>-1174.5286032747999</v>
      </c>
      <c r="H252" s="9">
        <v>12.64188407</v>
      </c>
      <c r="I252" s="10">
        <v>-7.3581159277000001</v>
      </c>
      <c r="J252" s="10">
        <v>-707.45143709435399</v>
      </c>
      <c r="K252" s="7" t="str">
        <f t="shared" si="35"/>
        <v>No</v>
      </c>
      <c r="L252" s="10">
        <f t="shared" si="36"/>
        <v>4.8580125139999994</v>
      </c>
      <c r="M252" s="7" t="str">
        <f t="shared" si="37"/>
        <v/>
      </c>
      <c r="N252" s="10" t="str">
        <f t="shared" si="38"/>
        <v/>
      </c>
    </row>
    <row r="253" spans="1:14" s="5" customFormat="1" x14ac:dyDescent="0.2">
      <c r="A253" s="14" t="s">
        <v>62</v>
      </c>
      <c r="B253" s="6" t="s">
        <v>41</v>
      </c>
      <c r="C253" s="7" t="s">
        <v>53</v>
      </c>
      <c r="D253" s="11" t="s">
        <v>7</v>
      </c>
      <c r="E253" s="9">
        <v>13.252297159999999</v>
      </c>
      <c r="F253" s="10">
        <v>-6.7477028439</v>
      </c>
      <c r="G253" s="10">
        <v>-2668.5467824786901</v>
      </c>
      <c r="H253" s="9">
        <v>14.738290940000001</v>
      </c>
      <c r="I253" s="10">
        <v>-5.2617090625999996</v>
      </c>
      <c r="J253" s="10">
        <v>-2080.8736119779701</v>
      </c>
      <c r="K253" s="7" t="str">
        <f t="shared" si="35"/>
        <v>No</v>
      </c>
      <c r="L253" s="10">
        <f t="shared" si="36"/>
        <v>1.4859937800000012</v>
      </c>
      <c r="M253" s="7" t="str">
        <f t="shared" si="37"/>
        <v/>
      </c>
      <c r="N253" s="10" t="str">
        <f t="shared" si="38"/>
        <v/>
      </c>
    </row>
    <row r="254" spans="1:14" s="5" customFormat="1" x14ac:dyDescent="0.2">
      <c r="A254" s="14" t="s">
        <v>62</v>
      </c>
      <c r="B254" s="6" t="s">
        <v>41</v>
      </c>
      <c r="C254" s="7" t="s">
        <v>54</v>
      </c>
      <c r="D254" s="11" t="s">
        <v>7</v>
      </c>
      <c r="E254" s="9">
        <v>5.6908378329999998</v>
      </c>
      <c r="F254" s="10">
        <v>-14.309162166749999</v>
      </c>
      <c r="G254" s="10">
        <v>-587.87557365310397</v>
      </c>
      <c r="H254" s="9">
        <v>6.2546125540000004</v>
      </c>
      <c r="I254" s="10">
        <v>-13.74538744595</v>
      </c>
      <c r="J254" s="10">
        <v>-564.71353358812303</v>
      </c>
      <c r="K254" s="7" t="str">
        <f t="shared" si="35"/>
        <v>No</v>
      </c>
      <c r="L254" s="10">
        <f t="shared" si="36"/>
        <v>0.56377472100000059</v>
      </c>
      <c r="M254" s="7" t="str">
        <f t="shared" si="37"/>
        <v/>
      </c>
      <c r="N254" s="10" t="str">
        <f t="shared" si="38"/>
        <v/>
      </c>
    </row>
    <row r="255" spans="1:14" s="5" customFormat="1" x14ac:dyDescent="0.2">
      <c r="A255" s="14" t="s">
        <v>62</v>
      </c>
      <c r="B255" s="6" t="s">
        <v>41</v>
      </c>
      <c r="C255" s="7" t="s">
        <v>55</v>
      </c>
      <c r="D255" s="11" t="s">
        <v>7</v>
      </c>
      <c r="E255" s="9">
        <v>24.58150114</v>
      </c>
      <c r="F255" s="10">
        <v>-35.418498863300002</v>
      </c>
      <c r="G255" s="10">
        <v>-1714.5645975688401</v>
      </c>
      <c r="H255" s="9">
        <v>24.532111960000002</v>
      </c>
      <c r="I255" s="10">
        <v>-35.467888037599998</v>
      </c>
      <c r="J255" s="10">
        <v>-1716.9554648409</v>
      </c>
      <c r="K255" s="7" t="str">
        <f t="shared" si="35"/>
        <v>No</v>
      </c>
      <c r="L255" s="10">
        <f t="shared" si="36"/>
        <v>-4.9389179999998589E-2</v>
      </c>
      <c r="M255" s="7" t="str">
        <f t="shared" si="37"/>
        <v/>
      </c>
      <c r="N255" s="10" t="str">
        <f t="shared" si="38"/>
        <v/>
      </c>
    </row>
    <row r="256" spans="1:14" s="5" customFormat="1" x14ac:dyDescent="0.2">
      <c r="A256" s="14" t="s">
        <v>62</v>
      </c>
      <c r="B256" s="6" t="s">
        <v>42</v>
      </c>
      <c r="C256" s="7" t="s">
        <v>53</v>
      </c>
      <c r="D256" s="11" t="s">
        <v>7</v>
      </c>
      <c r="E256" s="9">
        <v>18.382292329999999</v>
      </c>
      <c r="F256" s="10">
        <v>-1.6177076721999999</v>
      </c>
      <c r="G256" s="10">
        <v>-157.34884665609101</v>
      </c>
      <c r="H256" s="9">
        <v>17.051861330000001</v>
      </c>
      <c r="I256" s="10">
        <v>-2.9481386711000002</v>
      </c>
      <c r="J256" s="10">
        <v>-286.75528196571202</v>
      </c>
      <c r="K256" s="7" t="str">
        <f t="shared" si="35"/>
        <v>No</v>
      </c>
      <c r="L256" s="10">
        <f t="shared" si="36"/>
        <v>-1.3304309999999973</v>
      </c>
      <c r="M256" s="7" t="str">
        <f t="shared" si="37"/>
        <v>No</v>
      </c>
      <c r="N256" s="10">
        <f t="shared" si="38"/>
        <v>129.406435309621</v>
      </c>
    </row>
    <row r="257" spans="1:14" s="5" customFormat="1" x14ac:dyDescent="0.2">
      <c r="A257" s="14" t="s">
        <v>62</v>
      </c>
      <c r="B257" s="6" t="s">
        <v>42</v>
      </c>
      <c r="C257" s="7" t="s">
        <v>54</v>
      </c>
      <c r="D257" s="11" t="s">
        <v>56</v>
      </c>
      <c r="E257" s="9">
        <v>29.448744999999999</v>
      </c>
      <c r="F257" s="10" t="s">
        <v>57</v>
      </c>
      <c r="G257" s="10" t="s">
        <v>47</v>
      </c>
      <c r="H257" s="9">
        <v>26.36373609</v>
      </c>
      <c r="I257" s="10" t="s">
        <v>57</v>
      </c>
      <c r="J257" s="10" t="s">
        <v>47</v>
      </c>
      <c r="K257" s="7" t="str">
        <f t="shared" si="35"/>
        <v/>
      </c>
      <c r="L257" s="10" t="str">
        <f t="shared" si="36"/>
        <v/>
      </c>
      <c r="M257" s="7" t="str">
        <f t="shared" si="37"/>
        <v/>
      </c>
      <c r="N257" s="10" t="str">
        <f t="shared" si="38"/>
        <v/>
      </c>
    </row>
    <row r="258" spans="1:14" s="5" customFormat="1" x14ac:dyDescent="0.2">
      <c r="A258" s="14" t="s">
        <v>62</v>
      </c>
      <c r="B258" s="6" t="s">
        <v>43</v>
      </c>
      <c r="C258" s="7" t="s">
        <v>53</v>
      </c>
      <c r="D258" s="11" t="s">
        <v>7</v>
      </c>
      <c r="E258" s="9">
        <v>15.143523869999999</v>
      </c>
      <c r="F258" s="10">
        <v>-4.8564761269999996</v>
      </c>
      <c r="G258" s="10">
        <v>-1297.75714107059</v>
      </c>
      <c r="H258" s="9">
        <v>16.396368540000001</v>
      </c>
      <c r="I258" s="10">
        <v>-3.6036314633000002</v>
      </c>
      <c r="J258" s="10">
        <v>-962.96951595912401</v>
      </c>
      <c r="K258" s="7" t="str">
        <f t="shared" si="35"/>
        <v>No</v>
      </c>
      <c r="L258" s="10">
        <f t="shared" si="36"/>
        <v>1.2528446700000018</v>
      </c>
      <c r="M258" s="7" t="str">
        <f t="shared" si="37"/>
        <v/>
      </c>
      <c r="N258" s="10" t="str">
        <f t="shared" si="38"/>
        <v/>
      </c>
    </row>
    <row r="259" spans="1:14" s="5" customFormat="1" x14ac:dyDescent="0.2">
      <c r="A259" s="14" t="s">
        <v>62</v>
      </c>
      <c r="B259" s="6" t="s">
        <v>43</v>
      </c>
      <c r="C259" s="7" t="s">
        <v>54</v>
      </c>
      <c r="D259" s="11" t="s">
        <v>7</v>
      </c>
      <c r="E259" s="9">
        <v>18.061195399999999</v>
      </c>
      <c r="F259" s="10">
        <v>-1.9388045997000001</v>
      </c>
      <c r="G259" s="10">
        <v>-286.17038171439901</v>
      </c>
      <c r="H259" s="9">
        <v>16.631050760000001</v>
      </c>
      <c r="I259" s="10">
        <v>-3.3689492367999998</v>
      </c>
      <c r="J259" s="10">
        <v>-497.261812366583</v>
      </c>
      <c r="K259" s="7" t="str">
        <f t="shared" si="35"/>
        <v>No</v>
      </c>
      <c r="L259" s="10">
        <f t="shared" si="36"/>
        <v>-1.4301446399999982</v>
      </c>
      <c r="M259" s="7" t="str">
        <f t="shared" si="37"/>
        <v>No</v>
      </c>
      <c r="N259" s="10">
        <f t="shared" si="38"/>
        <v>211.09143065218399</v>
      </c>
    </row>
    <row r="260" spans="1:14" s="5" customFormat="1" x14ac:dyDescent="0.2">
      <c r="A260" s="14" t="s">
        <v>62</v>
      </c>
      <c r="B260" s="6" t="s">
        <v>44</v>
      </c>
      <c r="C260" s="7" t="s">
        <v>53</v>
      </c>
      <c r="D260" s="11" t="s">
        <v>7</v>
      </c>
      <c r="E260" s="9">
        <v>10.8356271</v>
      </c>
      <c r="F260" s="10">
        <v>-9.1643728984999999</v>
      </c>
      <c r="G260" s="10">
        <v>-3667.41664308487</v>
      </c>
      <c r="H260" s="9">
        <v>11.99695318</v>
      </c>
      <c r="I260" s="10">
        <v>-8.0030468189999997</v>
      </c>
      <c r="J260" s="10">
        <v>-3202.67490470537</v>
      </c>
      <c r="K260" s="7" t="str">
        <f t="shared" si="35"/>
        <v>No</v>
      </c>
      <c r="L260" s="10">
        <f t="shared" si="36"/>
        <v>1.1613260800000003</v>
      </c>
      <c r="M260" s="7" t="str">
        <f t="shared" si="37"/>
        <v/>
      </c>
      <c r="N260" s="10" t="str">
        <f t="shared" si="38"/>
        <v/>
      </c>
    </row>
    <row r="261" spans="1:14" s="5" customFormat="1" x14ac:dyDescent="0.2">
      <c r="A261" s="14" t="s">
        <v>62</v>
      </c>
      <c r="B261" s="6" t="s">
        <v>44</v>
      </c>
      <c r="C261" s="7" t="s">
        <v>54</v>
      </c>
      <c r="D261" s="11" t="s">
        <v>56</v>
      </c>
      <c r="E261" s="9">
        <v>38.455770809999997</v>
      </c>
      <c r="F261" s="10" t="s">
        <v>57</v>
      </c>
      <c r="G261" s="10" t="s">
        <v>47</v>
      </c>
      <c r="H261" s="9">
        <v>42.845867669999997</v>
      </c>
      <c r="I261" s="10">
        <v>-2.8458676741</v>
      </c>
      <c r="J261" s="10">
        <v>-203.07419161098699</v>
      </c>
      <c r="K261" s="7" t="str">
        <f t="shared" si="35"/>
        <v/>
      </c>
      <c r="L261" s="10" t="str">
        <f t="shared" si="36"/>
        <v/>
      </c>
      <c r="M261" s="7" t="str">
        <f t="shared" si="37"/>
        <v/>
      </c>
      <c r="N261" s="10" t="str">
        <f t="shared" si="38"/>
        <v/>
      </c>
    </row>
    <row r="262" spans="1:14" s="5" customFormat="1" x14ac:dyDescent="0.2">
      <c r="A262" s="14" t="s">
        <v>62</v>
      </c>
      <c r="B262" s="6" t="s">
        <v>45</v>
      </c>
      <c r="C262" s="7" t="s">
        <v>53</v>
      </c>
      <c r="D262" s="11" t="s">
        <v>56</v>
      </c>
      <c r="E262" s="9">
        <v>20.518287099999998</v>
      </c>
      <c r="F262" s="10" t="s">
        <v>57</v>
      </c>
      <c r="G262" s="10" t="s">
        <v>47</v>
      </c>
      <c r="H262" s="9">
        <v>21.666440160000001</v>
      </c>
      <c r="I262" s="10" t="s">
        <v>57</v>
      </c>
      <c r="J262" s="10" t="s">
        <v>47</v>
      </c>
      <c r="K262" s="7" t="str">
        <f t="shared" si="35"/>
        <v/>
      </c>
      <c r="L262" s="10" t="str">
        <f t="shared" si="36"/>
        <v/>
      </c>
      <c r="M262" s="7" t="str">
        <f t="shared" si="37"/>
        <v/>
      </c>
      <c r="N262" s="10" t="str">
        <f t="shared" si="38"/>
        <v/>
      </c>
    </row>
    <row r="263" spans="1:14" s="5" customFormat="1" x14ac:dyDescent="0.2">
      <c r="A263" s="14" t="s">
        <v>62</v>
      </c>
      <c r="B263" s="6" t="s">
        <v>45</v>
      </c>
      <c r="C263" s="7" t="s">
        <v>55</v>
      </c>
      <c r="D263" s="11" t="s">
        <v>7</v>
      </c>
      <c r="E263" s="9">
        <v>17.489195649999999</v>
      </c>
      <c r="F263" s="10">
        <v>-42.510804348800001</v>
      </c>
      <c r="G263" s="10">
        <v>-4744.18308139084</v>
      </c>
      <c r="H263" s="9">
        <v>16.009237160000001</v>
      </c>
      <c r="I263" s="10">
        <v>-43.990762837200002</v>
      </c>
      <c r="J263" s="10">
        <v>-4909.34565898451</v>
      </c>
      <c r="K263" s="7" t="str">
        <f t="shared" si="35"/>
        <v>No</v>
      </c>
      <c r="L263" s="10">
        <f t="shared" si="36"/>
        <v>-1.4799584899999978</v>
      </c>
      <c r="M263" s="7" t="str">
        <f t="shared" si="37"/>
        <v>No</v>
      </c>
      <c r="N263" s="10">
        <f t="shared" si="38"/>
        <v>165.16257759366999</v>
      </c>
    </row>
    <row r="264" spans="1:14" s="5" customFormat="1" x14ac:dyDescent="0.2">
      <c r="C264" s="15"/>
      <c r="D264" s="15"/>
      <c r="E264" s="15"/>
      <c r="F264" s="15"/>
      <c r="G264" s="15"/>
      <c r="H264" s="15"/>
      <c r="I264" s="15"/>
      <c r="J264" s="15"/>
      <c r="L264" s="15"/>
    </row>
    <row r="265" spans="1:14" s="5" customFormat="1" x14ac:dyDescent="0.2">
      <c r="C265" s="15"/>
      <c r="D265" s="15"/>
      <c r="E265" s="15"/>
      <c r="F265" s="15"/>
      <c r="G265" s="15"/>
      <c r="H265" s="15"/>
      <c r="I265" s="15"/>
      <c r="J265" s="15"/>
      <c r="L265" s="15"/>
    </row>
    <row r="266" spans="1:14" s="5" customFormat="1" x14ac:dyDescent="0.2">
      <c r="C266" s="15"/>
      <c r="D266" s="15"/>
      <c r="E266" s="15"/>
      <c r="F266" s="15"/>
      <c r="G266" s="15"/>
      <c r="H266" s="15"/>
      <c r="I266" s="15"/>
      <c r="J266" s="15"/>
      <c r="L266" s="15"/>
    </row>
    <row r="267" spans="1:14" s="5" customFormat="1" x14ac:dyDescent="0.2">
      <c r="C267" s="15"/>
      <c r="D267" s="15"/>
      <c r="E267" s="15"/>
      <c r="F267" s="15"/>
      <c r="G267" s="15"/>
      <c r="H267" s="15"/>
      <c r="I267" s="15"/>
      <c r="J267" s="15"/>
      <c r="L267" s="15"/>
    </row>
    <row r="268" spans="1:14" s="5" customFormat="1" x14ac:dyDescent="0.2">
      <c r="C268" s="15"/>
      <c r="D268" s="15"/>
      <c r="E268" s="15"/>
      <c r="F268" s="15"/>
      <c r="G268" s="15"/>
      <c r="H268" s="15"/>
      <c r="I268" s="15"/>
      <c r="J268" s="15"/>
      <c r="L268" s="15"/>
    </row>
    <row r="269" spans="1:14" s="5" customFormat="1" x14ac:dyDescent="0.2">
      <c r="C269" s="15"/>
      <c r="D269" s="15"/>
      <c r="E269" s="15"/>
      <c r="F269" s="15"/>
      <c r="G269" s="15"/>
      <c r="H269" s="15"/>
      <c r="I269" s="15"/>
      <c r="J269" s="15"/>
      <c r="L269" s="15"/>
    </row>
    <row r="270" spans="1:14" s="5" customFormat="1" x14ac:dyDescent="0.2">
      <c r="C270" s="15"/>
      <c r="D270" s="15"/>
      <c r="E270" s="15"/>
      <c r="F270" s="15"/>
      <c r="G270" s="15"/>
      <c r="H270" s="15"/>
      <c r="I270" s="15"/>
      <c r="J270" s="15"/>
      <c r="L270" s="15"/>
    </row>
    <row r="271" spans="1:14" s="5" customFormat="1" x14ac:dyDescent="0.2">
      <c r="C271" s="15"/>
      <c r="D271" s="15"/>
      <c r="E271" s="15"/>
      <c r="F271" s="15"/>
      <c r="G271" s="15"/>
      <c r="H271" s="15"/>
      <c r="I271" s="15"/>
      <c r="J271" s="15"/>
      <c r="L271" s="15"/>
    </row>
    <row r="272" spans="1:14" s="5" customFormat="1" x14ac:dyDescent="0.2">
      <c r="C272" s="15"/>
      <c r="D272" s="15"/>
      <c r="E272" s="15"/>
      <c r="F272" s="15"/>
      <c r="G272" s="15"/>
      <c r="H272" s="15"/>
      <c r="I272" s="15"/>
      <c r="J272" s="15"/>
      <c r="L272" s="15"/>
    </row>
    <row r="273" spans="3:12" s="5" customFormat="1" x14ac:dyDescent="0.2">
      <c r="C273" s="15"/>
      <c r="D273" s="15"/>
      <c r="E273" s="15"/>
      <c r="F273" s="15"/>
      <c r="G273" s="15"/>
      <c r="H273" s="15"/>
      <c r="I273" s="15"/>
      <c r="J273" s="15"/>
      <c r="L273" s="15"/>
    </row>
    <row r="274" spans="3:12" s="5" customFormat="1" x14ac:dyDescent="0.2">
      <c r="C274" s="15"/>
      <c r="D274" s="15"/>
      <c r="E274" s="15"/>
      <c r="F274" s="15"/>
      <c r="G274" s="15"/>
      <c r="H274" s="15"/>
      <c r="I274" s="15"/>
      <c r="J274" s="15"/>
      <c r="L274" s="15"/>
    </row>
    <row r="275" spans="3:12" s="5" customFormat="1" x14ac:dyDescent="0.2">
      <c r="C275" s="15"/>
      <c r="D275" s="15"/>
      <c r="E275" s="15"/>
      <c r="F275" s="15"/>
      <c r="G275" s="15"/>
      <c r="H275" s="15"/>
      <c r="I275" s="15"/>
      <c r="J275" s="15"/>
      <c r="L275" s="15"/>
    </row>
  </sheetData>
  <autoFilter ref="A2:N2" xr:uid="{00000000-0009-0000-0000-000000000000}"/>
  <phoneticPr fontId="3" type="noConversion"/>
  <pageMargins left="0.74803149606299213" right="0.74803149606299213" top="0.98425196850393704" bottom="0.98425196850393704" header="0.51181102362204722" footer="0.51181102362204722"/>
  <pageSetup scale="85" orientation="landscape" horizontalDpi="300" verticalDpi="300" r:id="rId1"/>
  <headerFooter alignWithMargins="0">
    <oddFooter>&amp;L&amp;F&amp;C&amp;P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Patch Redflag by LU</vt:lpstr>
      <vt:lpstr>'Patch Redflag by LU'!Print_Titles</vt:lpstr>
    </vt:vector>
  </TitlesOfParts>
  <Company>Magellan Digital Mapping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Knox</dc:creator>
  <cp:lastModifiedBy>Campbell, Gail FLNR:EX</cp:lastModifiedBy>
  <cp:lastPrinted>2012-05-15T21:58:34Z</cp:lastPrinted>
  <dcterms:created xsi:type="dcterms:W3CDTF">2008-01-18T16:55:45Z</dcterms:created>
  <dcterms:modified xsi:type="dcterms:W3CDTF">2021-07-23T15:25:02Z</dcterms:modified>
</cp:coreProperties>
</file>